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tionfarp.sharepoint.com/sites/SecrtariatFARP/Documents partages/6. CURSUS/6.2 ASPEA/1_CURSUS ASPEA-FARP 2025/1. CSF/"/>
    </mc:Choice>
  </mc:AlternateContent>
  <xr:revisionPtr revIDLastSave="0" documentId="8_{6CAFBF79-5DF6-B846-855E-E97992447A0A}" xr6:coauthVersionLast="47" xr6:coauthVersionMax="47" xr10:uidLastSave="{00000000-0000-0000-0000-000000000000}"/>
  <bookViews>
    <workbookView xWindow="8280" yWindow="600" windowWidth="29000" windowHeight="19540" xr2:uid="{2556B7D1-8065-A84A-9D02-AED578753CA3}"/>
  </bookViews>
  <sheets>
    <sheet name="Séminaires FARP" sheetId="5" r:id="rId1"/>
    <sheet name="Conférences FARP" sheetId="8" r:id="rId2"/>
    <sheet name="Modules FARP FEA" sheetId="6" r:id="rId3"/>
    <sheet name="Supervision FARP" sheetId="2" r:id="rId4"/>
    <sheet name="Autres instituts" sheetId="9" r:id="rId5"/>
  </sheets>
  <definedNames>
    <definedName name="_xlnm._FilterDatabase" localSheetId="1" hidden="1">'Conférences FARP'!$A$4:$J$4</definedName>
    <definedName name="_xlnm._FilterDatabase" localSheetId="0" hidden="1">'Séminaires FARP'!$A$4:$M$58</definedName>
    <definedName name="_xlnm.Print_Area" localSheetId="0">'Séminaires FARP'!$A$4:$L$112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5" l="1"/>
  <c r="C107" i="5"/>
  <c r="D107" i="5"/>
  <c r="E107" i="5"/>
  <c r="B107" i="5"/>
  <c r="C60" i="5" l="1"/>
  <c r="F60" i="5"/>
  <c r="B22" i="6"/>
  <c r="B13" i="6"/>
  <c r="B5" i="6"/>
  <c r="H33" i="6"/>
  <c r="C22" i="6"/>
  <c r="D22" i="6"/>
  <c r="E22" i="6"/>
  <c r="F22" i="6"/>
  <c r="G22" i="6"/>
  <c r="D13" i="6"/>
  <c r="E13" i="6"/>
  <c r="F13" i="6"/>
  <c r="G13" i="6"/>
  <c r="D5" i="6"/>
  <c r="E5" i="6"/>
  <c r="E33" i="6" s="1"/>
  <c r="F5" i="6"/>
  <c r="G5" i="6"/>
  <c r="G33" i="6" s="1"/>
  <c r="C5" i="6"/>
  <c r="F33" i="6" l="1"/>
  <c r="D33" i="6"/>
  <c r="C35" i="6"/>
  <c r="D37" i="6"/>
  <c r="E37" i="6"/>
  <c r="F37" i="6"/>
  <c r="G37" i="6"/>
  <c r="C37" i="6"/>
  <c r="D36" i="6"/>
  <c r="E36" i="6"/>
  <c r="F36" i="6"/>
  <c r="G36" i="6"/>
  <c r="E35" i="6"/>
  <c r="F35" i="6"/>
  <c r="G35" i="6"/>
  <c r="D35" i="6"/>
  <c r="E60" i="5"/>
  <c r="B60" i="5"/>
  <c r="A83" i="5"/>
  <c r="E100" i="5" l="1"/>
  <c r="B73" i="5"/>
  <c r="C73" i="5"/>
  <c r="B68" i="5"/>
  <c r="D86" i="5"/>
  <c r="B86" i="5"/>
  <c r="E99" i="5"/>
  <c r="D31" i="5"/>
  <c r="D60" i="5" s="1"/>
  <c r="G60" i="5" l="1"/>
  <c r="G107" i="5" l="1"/>
  <c r="C13" i="6"/>
  <c r="C36" i="6"/>
  <c r="C33" i="6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<sst xmlns="http://schemas.openxmlformats.org/spreadsheetml/2006/main" count="796" uniqueCount="439">
  <si>
    <t>Durée</t>
  </si>
  <si>
    <t>Orientation</t>
  </si>
  <si>
    <t>Référence</t>
  </si>
  <si>
    <t>Titre</t>
  </si>
  <si>
    <t>Formateur</t>
  </si>
  <si>
    <t>Lieu</t>
  </si>
  <si>
    <t>Psychologie enfant-adolescent</t>
  </si>
  <si>
    <t>❍</t>
  </si>
  <si>
    <t>P-100IGL</t>
  </si>
  <si>
    <t>Initiation au WPPSI-IV : théorie, passation et interprétation</t>
  </si>
  <si>
    <t>Carlos Iglesias</t>
  </si>
  <si>
    <t>Lausanne</t>
  </si>
  <si>
    <t>P-101IGL</t>
  </si>
  <si>
    <t>Initiation au WISC-V : théorie, passation et interprétation</t>
  </si>
  <si>
    <t>P-103RIM</t>
  </si>
  <si>
    <t>La Figure de Rey : un incontournable dans le bilan chez l’enfant et l’adolescent</t>
  </si>
  <si>
    <t>Jérôme Rime</t>
  </si>
  <si>
    <t>P-104RIM</t>
  </si>
  <si>
    <t>Initiation à la batterie d'évaluation des fonctions exécutives FEE : de la passation à l'interprétation</t>
  </si>
  <si>
    <t>P-105RIM</t>
  </si>
  <si>
    <t>Familiarisation à l’utilisation de la batterie NEPSY-II</t>
  </si>
  <si>
    <t>P-140BOD</t>
  </si>
  <si>
    <t>Bilan psychologique : signes d’alerte de troubles spécifiques des apprentissages</t>
  </si>
  <si>
    <t>Priska Bodmer</t>
  </si>
  <si>
    <t>8 (+7SV)</t>
  </si>
  <si>
    <t>P-140CRO</t>
  </si>
  <si>
    <t>Regard neuropsychologique sur les fonctions attentionnelles, exécutives et mnésiques, chez l'enfant et l'adolescent : théorie, évaluation et pistes d'aide</t>
  </si>
  <si>
    <t>Stéphany Cronel-Ohayon</t>
  </si>
  <si>
    <t>P-142FRE</t>
  </si>
  <si>
    <t>Introduction au test de Patte-Noire</t>
  </si>
  <si>
    <t>Christine Frédérick-Libon</t>
  </si>
  <si>
    <t>P-143DAN</t>
  </si>
  <si>
    <t>Status clinique et psychopathologie de l'enfant</t>
  </si>
  <si>
    <t>Giusi Daniele</t>
  </si>
  <si>
    <t>P-144VIA</t>
  </si>
  <si>
    <t>Psychopathologie du développement</t>
  </si>
  <si>
    <t>Luigi Viandante</t>
  </si>
  <si>
    <t>Psychodiagnostic de l'enfant et de l'adolescent (Rorschach / TAT-CAT / WISC-V) - Module 1</t>
  </si>
  <si>
    <t>Stéphane Liard</t>
  </si>
  <si>
    <t>P-146LIA</t>
  </si>
  <si>
    <t>Psychodiagnostic de l'enfant et de l'adolescent (Rorschach / TAT-CAT / WISC-V) - Module 2</t>
  </si>
  <si>
    <t>P-147FRE</t>
  </si>
  <si>
    <t>P-148POR</t>
  </si>
  <si>
    <t>Le dessin (libre et de famille) dans la consultation et le bilan psychologique de l’enfant</t>
  </si>
  <si>
    <t>Isabelle Porchet Vasiu</t>
  </si>
  <si>
    <t>P-149JAN</t>
  </si>
  <si>
    <t>Le bilan psychologique avec l'enfant et l'adolescent HPI</t>
  </si>
  <si>
    <t>Claudia Jankech-Caretta</t>
  </si>
  <si>
    <t>Vidéoconférence</t>
  </si>
  <si>
    <t>P-150LIA</t>
  </si>
  <si>
    <t>Restitution du bilan psychologique et rédaction de rapport (enfant-adolescent)</t>
  </si>
  <si>
    <t>Luigi Viandante / Stéphane Liard</t>
  </si>
  <si>
    <t>P-160BON</t>
  </si>
  <si>
    <t>Le·la psychologue scolaire : un trait d'union entre l'enseignant·e et les parents quand l'enfant est en échec</t>
  </si>
  <si>
    <t>Michelle Bonardi-Petraglio</t>
  </si>
  <si>
    <t>P-161BON</t>
  </si>
  <si>
    <t>Les difficultés mathématiques des enfants de 6 à 10 ans</t>
  </si>
  <si>
    <t>P-170CCA</t>
  </si>
  <si>
    <t>Défis des enfants présentant un Trouble du Spectre de l’Autisme (TSA) en classe ordinaire : stratégies et interventions pour une intégration scolaire réussie</t>
  </si>
  <si>
    <t>Delphine Vuattoux / Alexis Le Corre</t>
  </si>
  <si>
    <t>P-173ROB</t>
  </si>
  <si>
    <t>Je gère mon stress : je pense avec les fesses !</t>
  </si>
  <si>
    <t>François Robert / Carlos Iglesias</t>
  </si>
  <si>
    <t>Accompagner les parents de jeunes enfants avec Trouble du Spectre de l'Autisme (TSA)</t>
  </si>
  <si>
    <t>P-180VUS</t>
  </si>
  <si>
    <t>Les troubles alimentaires  : séminaire théorico-clinique</t>
  </si>
  <si>
    <t>Sophie Vust</t>
  </si>
  <si>
    <t>Psychologie clinique</t>
  </si>
  <si>
    <t>P-300IGL</t>
  </si>
  <si>
    <t>Initiation à la WAIS-IV : théorie et passation - Module 1</t>
  </si>
  <si>
    <t>P-301LIA</t>
  </si>
  <si>
    <t>Initiation à la WAIS-IV : approche psychopathologique - Module 2</t>
  </si>
  <si>
    <t>P-341KAT</t>
  </si>
  <si>
    <t>La libre réalisation de l’arbre généalogique : une médiation projective pour explorer la transmission psychique entre les générations</t>
  </si>
  <si>
    <t>Muriel Katz-Gilbert</t>
  </si>
  <si>
    <t>P-350CCA</t>
  </si>
  <si>
    <t>Trouble du Spectre de l’Autisme : détection et orientation vers le diagnostic, signes évocateurs de la petite enfance à l’âge adulte</t>
  </si>
  <si>
    <t>Delphine Vuattoux / Chloé Peter</t>
  </si>
  <si>
    <t>P-352FRO</t>
  </si>
  <si>
    <t>Trouble du Spectre de l’Autisme (TSA) :  quelles interventions pour les psychologues ?</t>
  </si>
  <si>
    <t>Coralie Froidevaux</t>
  </si>
  <si>
    <t>P-360CAL</t>
  </si>
  <si>
    <t>Périnatalité : la traversée de la grossesse et de l'accouchement</t>
  </si>
  <si>
    <t>Sabine Caloz / Céline Dessarzin</t>
  </si>
  <si>
    <t>92/36</t>
  </si>
  <si>
    <t>Psychothérapie : général</t>
  </si>
  <si>
    <t>P-400PCD</t>
  </si>
  <si>
    <t>Charlotte Du Bois Kellerhals / Arnaud Lebet</t>
  </si>
  <si>
    <t>Genève</t>
  </si>
  <si>
    <t>P-412KHO</t>
  </si>
  <si>
    <t>Clinique psychanalytique du traumatisme de guerre et du polytraumatisme chez l'enfant, l'adolescent et l'adulte</t>
  </si>
  <si>
    <t>Dany Khouri-Dahdouh</t>
  </si>
  <si>
    <t>❐</t>
  </si>
  <si>
    <t>P-414CAR</t>
  </si>
  <si>
    <t>Psychothérapie systémique : comment responsabiliser sans culpabiliser</t>
  </si>
  <si>
    <t>Claudio Carneiro</t>
  </si>
  <si>
    <t>P-416DUC</t>
  </si>
  <si>
    <t>Parentification dans la famille, parentification dans la relation thérapeutique,  comprendre et intervenir</t>
  </si>
  <si>
    <t>Catherine Ducommun-Nagy</t>
  </si>
  <si>
    <t>P-417BRU</t>
  </si>
  <si>
    <t>La fratrie dans tous ses états</t>
  </si>
  <si>
    <t>Eliane Brügger Jecker</t>
  </si>
  <si>
    <t>P-418ZIM</t>
  </si>
  <si>
    <t>Laurence Zimmermann</t>
  </si>
  <si>
    <t>P-422WEB</t>
  </si>
  <si>
    <t>Hyperconnectivité et utilisation des écrans comme outils thérapeutiques</t>
  </si>
  <si>
    <t>Niels Weber</t>
  </si>
  <si>
    <t>P-441THA</t>
  </si>
  <si>
    <t>Technique de la consultation thérapeutique de l’enfant</t>
  </si>
  <si>
    <t>Evangelia Thanou Roman</t>
  </si>
  <si>
    <t>P-442ALL</t>
  </si>
  <si>
    <t>Le voyage dans la psychothérapie psychanalytique avec les enfants et adolescent·e·s</t>
  </si>
  <si>
    <t>Julie Allegra</t>
  </si>
  <si>
    <t>P-443DEN</t>
  </si>
  <si>
    <t>Modalités techniques des interventions en psychothérapie psychanalytique des adolescents</t>
  </si>
  <si>
    <t>Gilles Dennler</t>
  </si>
  <si>
    <t>Psychothérapie : couple / famille</t>
  </si>
  <si>
    <t>P-465WEB</t>
  </si>
  <si>
    <t>Ces écrans qui nous (dé)lient : enjeux actuels en thérapie de famille</t>
  </si>
  <si>
    <t>Niels Weber, Jon Schmidt</t>
  </si>
  <si>
    <t>Mireille Délèze</t>
  </si>
  <si>
    <t>△</t>
  </si>
  <si>
    <t>Psychologie d'urgence</t>
  </si>
  <si>
    <t>P-700URG</t>
  </si>
  <si>
    <t>Introduction à la psychologie d’urgence et formation à l’intervention immédiate - Module 1</t>
  </si>
  <si>
    <t>Laurence De Vargas Oddo / Thérèse Cuttelod / Sabrina Alberti /  Nadja Boni / Jessie Nater</t>
  </si>
  <si>
    <t>P-701URG</t>
  </si>
  <si>
    <t>Formation à la psychologie d’urgence : interventions post-immédiates - Module 2</t>
  </si>
  <si>
    <t>P-702URG</t>
  </si>
  <si>
    <t>Formation continue : Soutien d'urgence immédiat et post-immédiat auprès des enfants et des adolescents</t>
  </si>
  <si>
    <t>Autres domaines</t>
  </si>
  <si>
    <t>P-800OAI</t>
  </si>
  <si>
    <t>L’Assurance Invalidité : prise en charge AI pour les mineurs, des mesures médicales à la réadaptation &amp; aide/recommandations pour les rapports médicaux AI - Module 1</t>
  </si>
  <si>
    <t>P-802OAI</t>
  </si>
  <si>
    <t>Assurance Invalidité : mesures de réadaptation pour les mineurs et les adultes &amp; aide/recommandations pour les rapports médicaux AI - Modules 1+2</t>
  </si>
  <si>
    <t>P-803TSA</t>
  </si>
  <si>
    <t>Psychopharmacologie chez l'enfant et l'adolescent : principes de base</t>
  </si>
  <si>
    <t>Sofia Tsaknaki</t>
  </si>
  <si>
    <t>P-810MAT</t>
  </si>
  <si>
    <t>Urgences en psychiatrie : notions élémentaires à l'usage des psychologues</t>
  </si>
  <si>
    <t>Jules Mathys</t>
  </si>
  <si>
    <t>PS-106PRU</t>
  </si>
  <si>
    <t>Formation au PEP-3 (Profil psycho éducatif pour enfant)</t>
  </si>
  <si>
    <t>Marie-Hélène Prud'Homme</t>
  </si>
  <si>
    <t>PS-181LUS</t>
  </si>
  <si>
    <t>Formation au "Programme d’intervention sur les fonctions attentionnelles et métacognitives" (PiFAM)</t>
  </si>
  <si>
    <t>Francine Lussier</t>
  </si>
  <si>
    <t>PS-302PRU</t>
  </si>
  <si>
    <t>Formation au TTAP (Profil d'évaluation de la transition vers la vie adulte)</t>
  </si>
  <si>
    <t>PS-402LOP</t>
  </si>
  <si>
    <t>Formation à la méthode Photolangage® - Module 1</t>
  </si>
  <si>
    <t>Giuseppe Lo Piccolo / Julie Allegra</t>
  </si>
  <si>
    <t>PS-403LOP</t>
  </si>
  <si>
    <t>Photolangage® - primo livello</t>
  </si>
  <si>
    <t xml:space="preserve">Giuseppe Lo Piccolo / Julie Allegra </t>
  </si>
  <si>
    <t>Tessin</t>
  </si>
  <si>
    <t>PS-404LOP</t>
  </si>
  <si>
    <t>Formation à la méthode Photolangage® - Module 2</t>
  </si>
  <si>
    <t>Psychothérapie : enfant-adolescent</t>
  </si>
  <si>
    <t>PS-440FRE</t>
  </si>
  <si>
    <t>PS-444ROS</t>
  </si>
  <si>
    <t>Groupes de compétences sociales : une approche thérapeutique pour les enfants/adolescents souffrant d’un TSA - Module 1</t>
  </si>
  <si>
    <t xml:space="preserve">Hélène Rossetti-Chappuis / Stéphany Cronel-Ohayon                                                                     </t>
  </si>
  <si>
    <t>FPSS</t>
  </si>
  <si>
    <t>S-910SCH</t>
  </si>
  <si>
    <t>Adolescence en quête de sens</t>
  </si>
  <si>
    <t>Jon Schmidt</t>
  </si>
  <si>
    <t>vidéoconférence</t>
  </si>
  <si>
    <t>S-930MAZ</t>
  </si>
  <si>
    <t>Sensibilisation à la violence domestique</t>
  </si>
  <si>
    <t>Tiziana Ducret</t>
  </si>
  <si>
    <t>S-929MAZ</t>
  </si>
  <si>
    <t>Violence : enfants et parentalité</t>
  </si>
  <si>
    <t>S-931DEL</t>
  </si>
  <si>
    <t>Migration et santé mentale : impacts, ressources et outils</t>
  </si>
  <si>
    <t>Total :</t>
  </si>
  <si>
    <t>ASPEA :</t>
  </si>
  <si>
    <t>Techniques projectives en clinique infantile (un thème différent chaque année)</t>
  </si>
  <si>
    <t>Prendre la liberté d'introduire des changements de setting dans les psychothérapies d'adultes et d'adolescents : une nécessité pour faire évoluer certains traitements</t>
  </si>
  <si>
    <t>P-174ROB</t>
  </si>
  <si>
    <t>Je gère mon stress : approfondissement et analyse de cas</t>
  </si>
  <si>
    <t>P-175CCA</t>
  </si>
  <si>
    <t>Chloé Peter / Isabelle Tromme</t>
  </si>
  <si>
    <t>Interprétation du WISC-V et du WPPSI-IV (supervision) : regards neuropsychologique et psychopathologique</t>
  </si>
  <si>
    <t>Stéphane Liard / Stéphany Cronel-Ohayon</t>
  </si>
  <si>
    <t>Formateur·s</t>
  </si>
  <si>
    <t>Unités</t>
  </si>
  <si>
    <t xml:space="preserve">Formation à la pratique du psychodrame psychanalytique en groupe - (formation en 2 ans) </t>
  </si>
  <si>
    <t>Introduction au DDCP (Développement Des Contenants de Pensée de B.Douet)</t>
  </si>
  <si>
    <t>P-446FRE</t>
  </si>
  <si>
    <t>P-464BLA</t>
  </si>
  <si>
    <t>Co-parentalité conflictuelle : comment sortir de l'impasse ?</t>
  </si>
  <si>
    <t>Francine Blanchard</t>
  </si>
  <si>
    <t>S-901STR</t>
  </si>
  <si>
    <t>Sensibilisation au repérage de signes précurseurs de retrait chez le bébé et prise en charge : outils et présentations cliniques</t>
  </si>
  <si>
    <t>Alexandra Strausberg / Marion Seutin</t>
  </si>
  <si>
    <t>S-941PRU</t>
  </si>
  <si>
    <t>Santé mentale et autisme : adapter notre pratique</t>
  </si>
  <si>
    <t>Marie-Hélène Prud'homme</t>
  </si>
  <si>
    <t>COL-STE/PSY</t>
  </si>
  <si>
    <t>Etablir les limites éducatives : soigner la problématique du manque de limites par la guidance parentale</t>
  </si>
  <si>
    <t>Lénaïg Steffens</t>
  </si>
  <si>
    <t>1 Eval. enf-ado</t>
  </si>
  <si>
    <t>2 Eval contexte</t>
  </si>
  <si>
    <t>3 Interv. enf-ado</t>
  </si>
  <si>
    <t>4 Interv. environnement</t>
  </si>
  <si>
    <t>5 Thèmes transversaux</t>
  </si>
  <si>
    <t>pas proposé actuellement</t>
  </si>
  <si>
    <t>validation pour moitié, car formation longue dont le contenu n'est pas spécifique enfant-ado</t>
  </si>
  <si>
    <t>Formateurs OAI et SMR</t>
  </si>
  <si>
    <t>Psychologie périnatale : Comprendre les mécanismes et les enjeux de la santé mentale chez les futurs et nouveaux parents</t>
  </si>
  <si>
    <t>P-141VIA</t>
  </si>
  <si>
    <t>Diagnostic(s) : comment s'y retrouver ?</t>
  </si>
  <si>
    <t>Refus scolaire anxieux : l'arbre qui cache la forêt</t>
  </si>
  <si>
    <t>Yannick Heim / Valentin Offredi</t>
  </si>
  <si>
    <t>Laurence De Vargas Oddo / Thérèse Cuttelod</t>
  </si>
  <si>
    <t>Collaboration multidisciplinaire autour de l'enfant ou de l'adolescent.e : le rôle du-de la psychologue dans les réseaux</t>
  </si>
  <si>
    <t>P-155WEI</t>
  </si>
  <si>
    <t>Clinique du jeune enfant: repères théoriques et pistes d'intervention avec les 0-5 ans</t>
  </si>
  <si>
    <t>P-168DES</t>
  </si>
  <si>
    <t>Les médiations artistiques dans l'accompagnement psychologique des enfants et adolescent.es</t>
  </si>
  <si>
    <t>P-180LEM</t>
  </si>
  <si>
    <t>Introduction à la remédiation cognitive par le jeu</t>
  </si>
  <si>
    <t>P-182RIM</t>
  </si>
  <si>
    <t>P-342KAT</t>
  </si>
  <si>
    <t>La libre réalisation de l’arbre généalogique : approfondissement et présentations cliniques - Module 2</t>
  </si>
  <si>
    <t>P-345VUS</t>
  </si>
  <si>
    <t>Accompagnement et prise en charge psychothérapeutique des adolescents et adultes avec un Trouble du Spectre de l'Autisme (TSA) sans déficience intellectuelle</t>
  </si>
  <si>
    <t>P-355CCA</t>
  </si>
  <si>
    <t>P-361FAU</t>
  </si>
  <si>
    <t>PS-400PCD-WE</t>
  </si>
  <si>
    <t>P-413TIS</t>
  </si>
  <si>
    <t>P-431RHI</t>
  </si>
  <si>
    <t>Prise en charge des enfants et adolescents avec TDA-H et troubles du comportement : approche psychanalytique</t>
  </si>
  <si>
    <t>P-447ACA</t>
  </si>
  <si>
    <t>S-905HEI</t>
  </si>
  <si>
    <t>Approche cognitivo-comportementale chez l'enfant et l'adolescent.es</t>
  </si>
  <si>
    <t>S-915DEL</t>
  </si>
  <si>
    <t>Victime-agresseur : l'identification projective à l'œuvre d'un basculement ?</t>
  </si>
  <si>
    <t>S-931LAW</t>
  </si>
  <si>
    <t>Introduction à la théorie de l'attachement</t>
  </si>
  <si>
    <t>S-939TDU</t>
  </si>
  <si>
    <t>Diagnostic(s) : manuels, types de diagnostics</t>
  </si>
  <si>
    <t>Stéphanie Lauvergeon Lauber</t>
  </si>
  <si>
    <t>Mathieu Renaud</t>
  </si>
  <si>
    <t>Yannick Heim</t>
  </si>
  <si>
    <t xml:space="preserve">Style d'attachement et fonctionnement familial (évaluation) </t>
  </si>
  <si>
    <t xml:space="preserve">Consultation avec l'enfant : jeu, dessin, médiations (dont squiggle) </t>
  </si>
  <si>
    <t>Consultation de l’adolescent·e</t>
  </si>
  <si>
    <t xml:space="preserve">Collaboration pluridisciplinaire dans le contexte scolaire et réseaux </t>
  </si>
  <si>
    <t xml:space="preserve">Harcèlement : évaluation dans le contexte scolaire et intervention </t>
  </si>
  <si>
    <t>Violence domestique et parentalité</t>
  </si>
  <si>
    <t xml:space="preserve">Migration et enjeux culturels </t>
  </si>
  <si>
    <t>Développement normal et pathologique enfant-ado (physiologique, cognitif, mroral, affectif, attachement, langage, …)</t>
  </si>
  <si>
    <t>Investigation clinique : Premier entretien, analyse de la demande, anamnèse, status, rédaction de rapport</t>
  </si>
  <si>
    <t>Techniques d'entretien (gestion du processus de suivi, restitution avec enf-ado/parents/réseau)</t>
  </si>
  <si>
    <t xml:space="preserve">Échelles de Wechsler (WPPSI, WISC, WAIS) : passation, cotation, interprétation </t>
  </si>
  <si>
    <t>P-176WEI</t>
  </si>
  <si>
    <t>P-909HEI</t>
  </si>
  <si>
    <t>Psychologie enfant-adolescent/FPSS</t>
  </si>
  <si>
    <t>Accueillir et comprendre les problématiques religieuses et idéologiques dans l'espace psychothérapeutique</t>
  </si>
  <si>
    <t xml:space="preserve">Gestion de crise et aide immédiate </t>
  </si>
  <si>
    <t xml:space="preserve">Gestion du stress et auto-protection </t>
  </si>
  <si>
    <t>P-145REN</t>
  </si>
  <si>
    <t>Josée Despars</t>
  </si>
  <si>
    <t>Pascal Weinguni/ Sabine Rigoli Regenass</t>
  </si>
  <si>
    <t>Pascal Weinguni</t>
  </si>
  <si>
    <t>Olivia Lempen</t>
  </si>
  <si>
    <t>minimum ASPEA</t>
  </si>
  <si>
    <t>Delphine Vuattoux / Déborah Castiglia</t>
  </si>
  <si>
    <t>Noémie Faure / Natanaëlle Perrion / Laurent Nguyen</t>
  </si>
  <si>
    <t>Psychodrame psychanalytique : week-end de sensibilisation</t>
  </si>
  <si>
    <t>Charlotte Du Bois Kellerhals / Arnaud Lebet / Juan Sepulveda</t>
  </si>
  <si>
    <t>Pascale Tissot</t>
  </si>
  <si>
    <t>Vincent Joris / Camille Gonzales / Jean-Claude Métraux</t>
  </si>
  <si>
    <t>Christine Frédérick-Libon / Nicole Testuz Zanello</t>
  </si>
  <si>
    <t>Alvaro Carballo</t>
  </si>
  <si>
    <t>Cindy Lawrence</t>
  </si>
  <si>
    <t>Total : 500 unités total/ min</t>
  </si>
  <si>
    <t>Année</t>
  </si>
  <si>
    <t>25CONF-ASPEA/A</t>
  </si>
  <si>
    <t>Prévention des troubles du comportement alimentaire (TCA) chez les enfants et les adolescent·e·s : détection, diagnostics, pistes d’intervention</t>
  </si>
  <si>
    <t>Magali Volery</t>
  </si>
  <si>
    <t> 25COL-JUNIER/AGR</t>
  </si>
  <si>
    <t>Les manifestations d’agressivité des enfants (0-10 ans) à la lumière des connaissances scientifiques</t>
  </si>
  <si>
    <t>25COL-JUNIER/EMO</t>
  </si>
  <si>
    <t> Les émotions de l’enfant à la lumière de la science</t>
  </si>
  <si>
    <t>25COL-JUNIER/SOM</t>
  </si>
  <si>
    <t>Le sommeil du jeune enfant (0 à 6 ans) à la lumière des connaissances scientifiques</t>
  </si>
  <si>
    <t>Enrichir sa pratique clinique auprès des enfants et adolescents avec la thérapie d’acceptation et d’engagement (ACT)</t>
  </si>
  <si>
    <t>Psychothérapie en groupe avec des adolescent·e·s : se familiariser avec un protocole issu de la Thérapie d’acceptation et d’engagement (ACT)</t>
  </si>
  <si>
    <t>25COL-ROSE/ACT</t>
  </si>
  <si>
    <t>25COL-ROSE/GPE</t>
  </si>
  <si>
    <t>25COL-FANGET</t>
  </si>
  <si>
    <t> L’affirmation de soi : une méthode de thérapie</t>
  </si>
  <si>
    <t>Frédéric Fanget</t>
  </si>
  <si>
    <t>Isabelle Rose Pascale Amand</t>
  </si>
  <si>
    <t> L'anxiété sociale chez l'enfant et l'adolescent</t>
  </si>
  <si>
    <t>24COL-CUNGI </t>
  </si>
  <si>
    <t>Charly Cungi</t>
  </si>
  <si>
    <t>24COL-DIO/PRO</t>
  </si>
  <si>
    <t>Frédérick Dionne</t>
  </si>
  <si>
    <t>24CONF-ASPEA/A</t>
  </si>
  <si>
    <t>Stéphany Cronel-Ohayon, Sofia Tsaknaki, Pascal Weinguni, Alvaro Carballo</t>
  </si>
  <si>
    <t>24CONF-ASPEA/B</t>
  </si>
  <si>
    <t>Adolescence : croisière ou galère ?</t>
  </si>
  <si>
    <t>Jon Schmidt, Serge Bregnard</t>
  </si>
  <si>
    <t>23CONF-ASPEA/AUTOMN</t>
  </si>
  <si>
    <t>Mieux comprendre les liens entre pédiatrie et psychologie de l'enfant et l'adolescent</t>
  </si>
  <si>
    <t> 23CONF-ASPEA/PRINTEMPS</t>
  </si>
  <si>
    <t>Questions de genre &amp; d'orientation affective et sexuelle chez les jeunes : comment accueillir et accompagner ?</t>
  </si>
  <si>
    <t>Caroline Dayer</t>
  </si>
  <si>
    <t>Pascale Brillon</t>
  </si>
  <si>
    <t>22COL-BRI/VIC</t>
  </si>
  <si>
    <t>Travailler dans le bien-être : comment mieux prévenir la fatigue de compassion et le trauma vicariant</t>
  </si>
  <si>
    <t>22COL-LUS/neuropsy</t>
  </si>
  <si>
    <t> 22COL-LUS/Roberts</t>
  </si>
  <si>
    <t>Roberts-II : découvrir un autre test projectif, son administration et sa cotation</t>
  </si>
  <si>
    <t>22COL-LUS/SDNV</t>
  </si>
  <si>
    <t>22COL-LUS/SGT</t>
  </si>
  <si>
    <t>Complexité du diagnostic du Syndrome Gilles de la Tourette</t>
  </si>
  <si>
    <t>22CONF-ASPEA/PRINTEMPS</t>
  </si>
  <si>
    <t>Les "jeux dangereux" chez les jeunes, le risque banalisé</t>
  </si>
  <si>
    <t>Robert Francois</t>
  </si>
  <si>
    <t>21COL-LUS/SGT</t>
  </si>
  <si>
    <t>Syndrome de Tourette, tics, TOC : évaluation et prise en charge</t>
  </si>
  <si>
    <t>21COL-LUS/TDAH</t>
  </si>
  <si>
    <t>TDA-H : évaluation et prise en charge de l'enfance à l'âge adulte</t>
  </si>
  <si>
    <t>21CONF-ASPEA/ECRANS</t>
  </si>
  <si>
    <t>Les écrans dans tous les sens. De l'objet transitionnel à l'objet de conflit familial</t>
  </si>
  <si>
    <t>Carlos Iglesias, Niels Weber, Francois Robert</t>
  </si>
  <si>
    <t>21CONF-ASPEA/PRINTEMPS</t>
  </si>
  <si>
    <t>Le sommeil de l'enfant et l'adolescent</t>
  </si>
  <si>
    <t>Configurations familiales et formes de parentalité actuelles : quel impact sur le cadre de travail du·de la psychologue ?</t>
  </si>
  <si>
    <t>20COL-FARP</t>
  </si>
  <si>
    <t>Sabrina Burgat, Philippe Beytrison, Pascal Roman, Raphael Gerber, Muriel Katz</t>
  </si>
  <si>
    <t>Diagnostic (différentiel) du TDA-H chez l'enfant et l'adolescent·e </t>
  </si>
  <si>
    <t>Formation</t>
  </si>
  <si>
    <t>Évaluation neuropsychologique chez l’enfant et l’adolescent </t>
  </si>
  <si>
    <t>Syndrome de Dysfonction Non Verbale (SDNV) : dyspraxie, dyscalculie, langage et déficit social </t>
  </si>
  <si>
    <t>dre Gregory Zeier, Dre Sarah Rosset Ribeiro, Dre Vera Rieger, Dre Vottoria Nigro Stimato</t>
  </si>
  <si>
    <t>Dre Virginie BAYON </t>
  </si>
  <si>
    <t>Clinique périnatale et du très jeune enfant : supervision de situations cliniques</t>
  </si>
  <si>
    <t>P-204DES</t>
  </si>
  <si>
    <t>en ligne</t>
  </si>
  <si>
    <t>Lausanne/en ligne</t>
  </si>
  <si>
    <t>Fabrice Marcon</t>
  </si>
  <si>
    <t xml:space="preserve">Raphaël Gerber </t>
  </si>
  <si>
    <t xml:space="preserve">Noémie Faure </t>
  </si>
  <si>
    <t>FEA</t>
  </si>
  <si>
    <t>FEA M1</t>
  </si>
  <si>
    <t>FEA M2</t>
  </si>
  <si>
    <t>FEA M3</t>
  </si>
  <si>
    <t>FEA Module 1</t>
  </si>
  <si>
    <t>FEA Module 2</t>
  </si>
  <si>
    <t>FEA Module 3</t>
  </si>
  <si>
    <t>à confirmer</t>
  </si>
  <si>
    <t>Année / Module</t>
  </si>
  <si>
    <t>Conférence FARP-ASPEA</t>
  </si>
  <si>
    <t>Héloïse Junier</t>
  </si>
  <si>
    <t>Isabelle Rose / Pascale St-Amand</t>
  </si>
  <si>
    <t>2025-26</t>
  </si>
  <si>
    <t>2024-25</t>
  </si>
  <si>
    <t>2023-24</t>
  </si>
  <si>
    <t>2022-23</t>
  </si>
  <si>
    <t>2021-22</t>
  </si>
  <si>
    <t>2020-21</t>
  </si>
  <si>
    <t>Colloque FARP</t>
  </si>
  <si>
    <t>Système scolaire et enjeux pédagogiques (PER)</t>
  </si>
  <si>
    <t>Francoise Savary et Charlotte Savary</t>
  </si>
  <si>
    <t>Consultation du jeune enfant et périnatalité</t>
  </si>
  <si>
    <t>Identité et questionnements de genre</t>
  </si>
  <si>
    <t>Domaine / Programme</t>
  </si>
  <si>
    <t>Proposé à la FARP :</t>
  </si>
  <si>
    <r>
      <rPr>
        <sz val="10"/>
        <color theme="1"/>
        <rFont val="Lato-Light"/>
      </rPr>
      <t>Éthique et aspects juridiques (secret professionnel, signalement, droits de l’enfant, protection des données, etc)</t>
    </r>
    <r>
      <rPr>
        <b/>
        <sz val="10"/>
        <color theme="1"/>
        <rFont val="Lato-Light"/>
      </rPr>
      <t xml:space="preserve"> </t>
    </r>
  </si>
  <si>
    <t xml:space="preserve">Parentalité : consultation et accompagnement (techniques entretien, hygiène de vie - sommeil, alimentation, écrans, etc) </t>
  </si>
  <si>
    <t xml:space="preserve">Pascal Weinguni et Sabine Rigoli Regenass
Alvaro Carballo et Carlos Iglesias </t>
  </si>
  <si>
    <t>Laurence de Vargas Oddo / Thérèse Cuttelod</t>
  </si>
  <si>
    <t>Mathieu Renaud et Luigi Viandante</t>
  </si>
  <si>
    <t>Cursus ASPEA-FARP : formation postgrade en psychologie de l'enfance et l'adolescence FSP</t>
  </si>
  <si>
    <t>Etat : 16.03.2026</t>
  </si>
  <si>
    <t>Formation FARP Enfant-Adolescent : Modules en 3 ans</t>
  </si>
  <si>
    <t>Liste des séminaires FARP reconnus comme "Supervision en groupe"</t>
  </si>
  <si>
    <t>Liste des conférences et journées de formation FARP reconnues comme "Connaissances et savoir-faire"</t>
  </si>
  <si>
    <t>Liste des séminaires FARP reconnus comme "Connaissances et savoir-faire"</t>
  </si>
  <si>
    <t xml:space="preserve"> ❍ : orientation psychanalytique 
❐ : orientation systémique 
△ : orientation cognitivo-comportementale </t>
  </si>
  <si>
    <t>Déjouer la procrastination (scolaire) avec l’approche d’acceptation et d’engagement (ACT)</t>
  </si>
  <si>
    <t>Pascal Weinguni, Luigi Viandante,Hélène Osterlof, Line Guillod, Delphine Vuattoux</t>
  </si>
  <si>
    <t>Troubles les plus fréquents de l'enfance et de l'adolescence (description, outils evaluation, guidelines intervention) : 
- tb internalisés / tb externalises (anxiété, dépression, tb cpmt, etc)
- TSA et autres tb neurodév 
- psychotrauma, attachement, etc
- addictions / TCA</t>
  </si>
  <si>
    <t>OK</t>
  </si>
  <si>
    <t>Non</t>
  </si>
  <si>
    <t>Consultation psychothérapeutique : un modèle en 12 séances</t>
  </si>
  <si>
    <t>Commentaires</t>
  </si>
  <si>
    <t>Validé pour moitié</t>
  </si>
  <si>
    <t>François Robert</t>
  </si>
  <si>
    <t>Etat : 06.2026</t>
  </si>
  <si>
    <t>2026-27</t>
  </si>
  <si>
    <t>Le développement du soi : confiance, estime, affirmation et amour de soi</t>
  </si>
  <si>
    <t>Gisèle George</t>
  </si>
  <si>
    <t> 26COL-GEORGE/1</t>
  </si>
  <si>
    <t> 26COL-GEORGE/2</t>
  </si>
  <si>
    <t>L'intolérance à la frustration chez l'enfant et l'adolescent·e</t>
  </si>
  <si>
    <t>Interprétation du WISC-V et du WPPSI-IV : regards neuropsychologique et psychopathologique</t>
  </si>
  <si>
    <t>Stéphany Cronel-Ohayon / Stéphane Liard</t>
  </si>
  <si>
    <t>P-102CRO</t>
  </si>
  <si>
    <t>Avant : 9 unités</t>
  </si>
  <si>
    <t>Avant : 14 unités</t>
  </si>
  <si>
    <t>La mémoire : de l'évaluation aux stratégies de mémorisation</t>
  </si>
  <si>
    <t>P-139RIM</t>
  </si>
  <si>
    <t>Mathieu Renaud / Fabrice Marcon / Stéphane Liard</t>
  </si>
  <si>
    <t>Avant : 12 unités</t>
  </si>
  <si>
    <t>TDAH chez l'enfant et l'adolescent·e : trouble neurodéveloppemental ou stress post-traumatique ?</t>
  </si>
  <si>
    <t>Avant : 4 unités</t>
  </si>
  <si>
    <t>Introduction à la psychotraumatologie de l'enfant et de l'adolescent·e : Comprendre, Évaluer et Stabiliser</t>
  </si>
  <si>
    <t>P-177WEI</t>
  </si>
  <si>
    <t>Le trauma chez les enfants et les adolescent·e·s : le lien d'attachement en question</t>
  </si>
  <si>
    <t>Christine Bridy Guntern / Daniella Fardel-Epiney</t>
  </si>
  <si>
    <t>P-178BRI</t>
  </si>
  <si>
    <t>Formation au Programme "Nurture and Play©" - Intervention parent-enfant basée sur la mentalisation</t>
  </si>
  <si>
    <t>Virginie Vandenbroucke</t>
  </si>
  <si>
    <t>P-183NaP</t>
  </si>
  <si>
    <t>Approche clinique des troubles du comportement alimentaire (TCA)</t>
  </si>
  <si>
    <t>Le deuil et la Deuillance® : psychologie et rite</t>
  </si>
  <si>
    <t>François Robert / Alix Noble Burnand</t>
  </si>
  <si>
    <t>P-388ROB</t>
  </si>
  <si>
    <t>Le travail avec les parents // Le travail avec les parents et les familles en clinique de l'enfant et de l'adolescent : regards croisés</t>
  </si>
  <si>
    <t>Les groupes thérapeutiques : théorie et clinique</t>
  </si>
  <si>
    <t>P-440FRE</t>
  </si>
  <si>
    <t>Il était une fois… le conte comme outil de médiation</t>
  </si>
  <si>
    <t>P-501PCD</t>
  </si>
  <si>
    <t>Supervision par le psychodrame psychanalytique en groupe</t>
  </si>
  <si>
    <t>Formateurs·trices OAI</t>
  </si>
  <si>
    <t>Les requérent·e·s d'asile Mineur·e·s Non Accompagné·e·s (RMNA) : entre vulnérabilité et résilience</t>
  </si>
  <si>
    <t>Droit à la participation : donner une (vraie) place aux enfants et aux jeunes dans leur prise en charge</t>
  </si>
  <si>
    <t>Christine Bridy Guntern / Livia Bouvier</t>
  </si>
  <si>
    <t>S-925BRI</t>
  </si>
  <si>
    <t>Familles en exil et thérapeute comme passeur·euse : du statut au sujet, de l’individu au collectif, des contraintes aux ressources</t>
  </si>
  <si>
    <t>S-935DEL</t>
  </si>
  <si>
    <t>Séminaires FARP qui ne sont pas proposés actuellement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</si>
</sst>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b/>
      <sz val="10"/>
      <name val="Lato-Light"/>
    </font>
    <font>
      <sz val="10"/>
      <name val="Lato-Light"/>
    </font>
    <font>
      <sz val="12"/>
      <color theme="1"/>
      <name val="Lato-Light"/>
    </font>
    <font>
      <sz val="10"/>
      <color theme="1"/>
      <name val="Lato-Light"/>
    </font>
    <font>
      <b/>
      <sz val="10"/>
      <color theme="1"/>
      <name val="Lato-Light"/>
    </font>
    <font>
      <i/>
      <sz val="10"/>
      <name val="Lato-Light"/>
    </font>
    <font>
      <b/>
      <i/>
      <sz val="10"/>
      <name val="Lato-Light"/>
    </font>
    <font>
      <sz val="10"/>
      <color rgb="FF212529"/>
      <name val="Lato-Light"/>
    </font>
    <font>
      <i/>
      <sz val="10"/>
      <color theme="6"/>
      <name val="Lato-Light"/>
    </font>
    <font>
      <b/>
      <i/>
      <sz val="10"/>
      <color theme="6"/>
      <name val="Lato-Light"/>
    </font>
    <font>
      <b/>
      <i/>
      <sz val="10"/>
      <color theme="0" tint="-0.249977111117893"/>
      <name val="Lato-Light"/>
    </font>
    <font>
      <i/>
      <sz val="10"/>
      <color theme="0" tint="-0.249977111117893"/>
      <name val="Lato-Light"/>
    </font>
    <font>
      <b/>
      <sz val="12"/>
      <color theme="1"/>
      <name val="Lato-Light"/>
    </font>
    <font>
      <i/>
      <sz val="8"/>
      <color theme="1"/>
      <name val="Lato-Light"/>
    </font>
    <font>
      <i/>
      <sz val="8"/>
      <color theme="6"/>
      <name val="Lato-Light"/>
    </font>
    <font>
      <b/>
      <i/>
      <sz val="10"/>
      <color theme="1"/>
      <name val="Lato-Light"/>
    </font>
    <font>
      <sz val="12"/>
      <color theme="1"/>
      <name val="Lato Regular"/>
    </font>
    <font>
      <sz val="14"/>
      <color rgb="FF8D294B"/>
      <name val="Oswald Regular"/>
    </font>
    <font>
      <sz val="10"/>
      <color theme="1"/>
      <name val="Lato Regular"/>
    </font>
    <font>
      <i/>
      <sz val="10"/>
      <name val="Lato Regular"/>
    </font>
    <font>
      <sz val="9"/>
      <name val="Lato-Light"/>
    </font>
    <font>
      <sz val="10"/>
      <name val="Lato Regular"/>
    </font>
    <font>
      <i/>
      <sz val="12"/>
      <color theme="1"/>
      <name val="Lato-Light"/>
    </font>
    <font>
      <i/>
      <sz val="8"/>
      <name val="Lato-Light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2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textRotation="90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4" fillId="8" borderId="0" xfId="0" applyFont="1" applyFill="1" applyAlignment="1" applyProtection="1">
      <alignment vertic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1" fontId="9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" fontId="9" fillId="7" borderId="0" xfId="0" quotePrefix="1" applyNumberFormat="1" applyFont="1" applyFill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2" fillId="6" borderId="4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1" fillId="6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vertical="center"/>
    </xf>
    <xf numFmtId="0" fontId="7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2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6" fontId="2" fillId="7" borderId="0" xfId="0" quotePrefix="1" applyNumberFormat="1" applyFont="1" applyFill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textRotation="90" wrapText="1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horizontal="center" vertical="center" textRotation="90"/>
      <protection locked="0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9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5C37-5AB5-4B22-BFF3-6DA6AEB28394}">
  <dimension ref="A1:AE112"/>
  <sheetViews>
    <sheetView tabSelected="1" workbookViewId="0">
      <pane ySplit="4" topLeftCell="A5" activePane="bottomLeft" state="frozen"/>
      <selection pane="bottomLeft" activeCell="H4" sqref="H4"/>
    </sheetView>
  </sheetViews>
  <sheetFormatPr baseColWidth="10" defaultColWidth="10.83203125" defaultRowHeight="21" customHeight="1"/>
  <cols>
    <col min="1" max="1" width="7.5" style="36" customWidth="1"/>
    <col min="2" max="6" width="5.83203125" style="23" customWidth="1"/>
    <col min="7" max="7" width="92.33203125" style="3" customWidth="1"/>
    <col min="8" max="8" width="38" style="3" customWidth="1"/>
    <col min="9" max="9" width="9.83203125" style="3" customWidth="1"/>
    <col min="10" max="10" width="26" style="3" customWidth="1"/>
    <col min="11" max="11" width="6.5" style="23" customWidth="1"/>
    <col min="12" max="12" width="13.83203125" style="3" customWidth="1"/>
    <col min="13" max="13" width="15.83203125" style="3" customWidth="1"/>
    <col min="14" max="14" width="18.1640625" style="3" customWidth="1"/>
    <col min="15" max="16384" width="10.83203125" style="3"/>
  </cols>
  <sheetData>
    <row r="1" spans="1:31" s="115" customFormat="1" ht="64" customHeight="1">
      <c r="A1" s="131" t="e" vm="1">
        <v>#VALUE!</v>
      </c>
      <c r="B1" s="131"/>
      <c r="C1" s="131"/>
      <c r="D1" s="131"/>
      <c r="E1" s="131"/>
      <c r="F1" s="131"/>
      <c r="G1" s="131"/>
      <c r="H1" s="129" t="s">
        <v>208</v>
      </c>
      <c r="J1" s="30" t="s">
        <v>385</v>
      </c>
    </row>
    <row r="2" spans="1:31" s="119" customFormat="1" ht="25">
      <c r="A2" s="117" t="s">
        <v>379</v>
      </c>
      <c r="B2" s="118"/>
      <c r="E2" s="120"/>
      <c r="G2" s="121"/>
      <c r="H2" s="33" t="s">
        <v>207</v>
      </c>
    </row>
    <row r="3" spans="1:31" s="128" customFormat="1" ht="25">
      <c r="A3" s="123" t="s">
        <v>384</v>
      </c>
      <c r="B3" s="124"/>
      <c r="C3" s="125"/>
      <c r="E3" s="127"/>
      <c r="H3" s="126" t="s">
        <v>395</v>
      </c>
    </row>
    <row r="4" spans="1:31" s="41" customFormat="1" ht="84" customHeight="1">
      <c r="A4" s="110" t="s">
        <v>0</v>
      </c>
      <c r="B4" s="111" t="s">
        <v>202</v>
      </c>
      <c r="C4" s="111" t="s">
        <v>203</v>
      </c>
      <c r="D4" s="111" t="s">
        <v>204</v>
      </c>
      <c r="E4" s="111" t="s">
        <v>205</v>
      </c>
      <c r="F4" s="111" t="s">
        <v>206</v>
      </c>
      <c r="G4" s="112" t="s">
        <v>3</v>
      </c>
      <c r="H4" s="112" t="s">
        <v>4</v>
      </c>
      <c r="I4" s="112" t="s">
        <v>2</v>
      </c>
      <c r="J4" s="112" t="s">
        <v>372</v>
      </c>
      <c r="K4" s="113" t="s">
        <v>1</v>
      </c>
      <c r="L4" s="112" t="s">
        <v>5</v>
      </c>
      <c r="M4" s="112" t="s">
        <v>392</v>
      </c>
    </row>
    <row r="5" spans="1:31" ht="21" customHeight="1">
      <c r="A5" s="36">
        <v>14</v>
      </c>
      <c r="B5" s="23">
        <v>8</v>
      </c>
      <c r="G5" s="3" t="s">
        <v>402</v>
      </c>
      <c r="H5" s="3" t="s">
        <v>403</v>
      </c>
      <c r="I5" s="3" t="s">
        <v>404</v>
      </c>
      <c r="J5" s="3" t="s">
        <v>6</v>
      </c>
      <c r="L5" s="3" t="s">
        <v>11</v>
      </c>
    </row>
    <row r="6" spans="1:31" ht="21" customHeight="1">
      <c r="A6" s="36">
        <v>14</v>
      </c>
      <c r="B6" s="23">
        <v>14</v>
      </c>
      <c r="G6" s="3" t="s">
        <v>15</v>
      </c>
      <c r="H6" s="3" t="s">
        <v>16</v>
      </c>
      <c r="I6" s="3" t="s">
        <v>14</v>
      </c>
      <c r="J6" s="3" t="s">
        <v>6</v>
      </c>
      <c r="L6" s="3" t="s">
        <v>11</v>
      </c>
      <c r="M6" s="3" t="s">
        <v>405</v>
      </c>
    </row>
    <row r="7" spans="1:31" ht="21" customHeight="1">
      <c r="A7" s="57">
        <v>14</v>
      </c>
      <c r="B7" s="23">
        <v>18</v>
      </c>
      <c r="C7" s="15"/>
      <c r="D7" s="15"/>
      <c r="E7" s="3"/>
      <c r="F7" s="15"/>
      <c r="G7" s="3" t="s">
        <v>18</v>
      </c>
      <c r="H7" s="3" t="s">
        <v>16</v>
      </c>
      <c r="I7" s="3" t="s">
        <v>17</v>
      </c>
      <c r="J7" s="3" t="s">
        <v>6</v>
      </c>
      <c r="K7" s="15"/>
      <c r="L7" s="3" t="s">
        <v>11</v>
      </c>
      <c r="M7" s="15" t="s">
        <v>406</v>
      </c>
    </row>
    <row r="8" spans="1:31" ht="21" customHeight="1">
      <c r="A8" s="36">
        <v>23</v>
      </c>
      <c r="B8" s="23">
        <v>23</v>
      </c>
      <c r="G8" s="3" t="s">
        <v>20</v>
      </c>
      <c r="H8" s="3" t="s">
        <v>16</v>
      </c>
      <c r="I8" s="3" t="s">
        <v>19</v>
      </c>
      <c r="J8" s="3" t="s">
        <v>6</v>
      </c>
      <c r="L8" s="3" t="s">
        <v>11</v>
      </c>
    </row>
    <row r="9" spans="1:31" ht="21" customHeight="1">
      <c r="A9" s="36">
        <v>23</v>
      </c>
      <c r="B9" s="23">
        <v>14</v>
      </c>
      <c r="G9" s="3" t="s">
        <v>407</v>
      </c>
      <c r="H9" s="3" t="s">
        <v>16</v>
      </c>
      <c r="I9" s="3" t="s">
        <v>408</v>
      </c>
      <c r="J9" s="3" t="s">
        <v>6</v>
      </c>
      <c r="L9" s="3" t="s">
        <v>11</v>
      </c>
    </row>
    <row r="10" spans="1:31" s="81" customFormat="1" ht="21" customHeight="1">
      <c r="A10" s="36">
        <v>5</v>
      </c>
      <c r="B10" s="23">
        <v>5</v>
      </c>
      <c r="C10" s="23"/>
      <c r="D10" s="23"/>
      <c r="E10" s="23"/>
      <c r="F10" s="23"/>
      <c r="G10" s="3" t="s">
        <v>29</v>
      </c>
      <c r="H10" s="3" t="s">
        <v>30</v>
      </c>
      <c r="I10" s="3" t="s">
        <v>28</v>
      </c>
      <c r="J10" s="3" t="s">
        <v>6</v>
      </c>
      <c r="K10" s="23" t="s">
        <v>7</v>
      </c>
      <c r="L10" s="3" t="s">
        <v>11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s="81" customFormat="1" ht="21" customHeight="1">
      <c r="A11" s="36">
        <v>32</v>
      </c>
      <c r="B11" s="23">
        <v>32</v>
      </c>
      <c r="C11" s="23"/>
      <c r="D11" s="23"/>
      <c r="E11" s="23"/>
      <c r="F11" s="23"/>
      <c r="G11" s="3" t="s">
        <v>37</v>
      </c>
      <c r="H11" s="3" t="s">
        <v>409</v>
      </c>
      <c r="I11" s="3" t="s">
        <v>263</v>
      </c>
      <c r="J11" s="3" t="s">
        <v>6</v>
      </c>
      <c r="K11" s="23" t="s">
        <v>7</v>
      </c>
      <c r="L11" s="3" t="s">
        <v>11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s="81" customFormat="1" ht="21" customHeight="1">
      <c r="A12" s="36">
        <v>32</v>
      </c>
      <c r="B12" s="23">
        <v>32</v>
      </c>
      <c r="C12" s="23"/>
      <c r="D12" s="23"/>
      <c r="E12" s="23"/>
      <c r="F12" s="23"/>
      <c r="G12" s="3" t="s">
        <v>40</v>
      </c>
      <c r="H12" s="3" t="s">
        <v>409</v>
      </c>
      <c r="I12" s="3" t="s">
        <v>39</v>
      </c>
      <c r="J12" s="3" t="s">
        <v>6</v>
      </c>
      <c r="K12" s="23" t="s">
        <v>7</v>
      </c>
      <c r="L12" s="3" t="s">
        <v>11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s="81" customFormat="1" ht="21" customHeight="1">
      <c r="A13" s="36">
        <v>15</v>
      </c>
      <c r="B13" s="23">
        <v>15</v>
      </c>
      <c r="C13" s="23"/>
      <c r="D13" s="23"/>
      <c r="E13" s="23"/>
      <c r="F13" s="23"/>
      <c r="G13" s="3" t="s">
        <v>177</v>
      </c>
      <c r="H13" s="3" t="s">
        <v>30</v>
      </c>
      <c r="I13" s="3" t="s">
        <v>41</v>
      </c>
      <c r="J13" s="3" t="s">
        <v>6</v>
      </c>
      <c r="K13" s="23" t="s">
        <v>7</v>
      </c>
      <c r="L13" s="3" t="s">
        <v>11</v>
      </c>
      <c r="M13" s="3" t="s">
        <v>406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ht="21" customHeight="1">
      <c r="A14" s="36">
        <v>9</v>
      </c>
      <c r="E14" s="23">
        <v>9</v>
      </c>
      <c r="G14" s="3" t="s">
        <v>58</v>
      </c>
      <c r="H14" s="3" t="s">
        <v>59</v>
      </c>
      <c r="I14" s="3" t="s">
        <v>57</v>
      </c>
      <c r="J14" s="3" t="s">
        <v>6</v>
      </c>
      <c r="K14" s="23" t="s">
        <v>121</v>
      </c>
      <c r="L14" s="3" t="s">
        <v>11</v>
      </c>
    </row>
    <row r="15" spans="1:31" ht="21" customHeight="1">
      <c r="A15" s="36">
        <v>14</v>
      </c>
      <c r="D15" s="23">
        <v>14</v>
      </c>
      <c r="G15" s="3" t="s">
        <v>61</v>
      </c>
      <c r="H15" s="3" t="s">
        <v>62</v>
      </c>
      <c r="I15" s="3" t="s">
        <v>60</v>
      </c>
      <c r="J15" s="3" t="s">
        <v>6</v>
      </c>
      <c r="L15" s="3" t="s">
        <v>11</v>
      </c>
      <c r="M15" s="3" t="s">
        <v>410</v>
      </c>
    </row>
    <row r="16" spans="1:31" ht="21" customHeight="1">
      <c r="A16" s="36">
        <v>8</v>
      </c>
      <c r="B16" s="23">
        <v>8</v>
      </c>
      <c r="D16" s="23">
        <v>8</v>
      </c>
      <c r="G16" s="3" t="s">
        <v>411</v>
      </c>
      <c r="H16" s="3" t="s">
        <v>266</v>
      </c>
      <c r="I16" s="3" t="s">
        <v>257</v>
      </c>
      <c r="J16" s="3" t="s">
        <v>6</v>
      </c>
      <c r="L16" s="3" t="s">
        <v>11</v>
      </c>
      <c r="M16" s="3" t="s">
        <v>412</v>
      </c>
    </row>
    <row r="17" spans="1:13" ht="21" customHeight="1">
      <c r="A17" s="36">
        <v>18</v>
      </c>
      <c r="B17" s="23">
        <v>9</v>
      </c>
      <c r="D17" s="23">
        <v>9</v>
      </c>
      <c r="G17" s="3" t="s">
        <v>413</v>
      </c>
      <c r="H17" s="3" t="s">
        <v>266</v>
      </c>
      <c r="I17" s="3" t="s">
        <v>414</v>
      </c>
      <c r="J17" s="3" t="s">
        <v>6</v>
      </c>
      <c r="L17" s="3" t="s">
        <v>11</v>
      </c>
    </row>
    <row r="18" spans="1:13" ht="21" customHeight="1">
      <c r="A18" s="36">
        <v>9</v>
      </c>
      <c r="B18" s="23">
        <v>4</v>
      </c>
      <c r="D18" s="23">
        <v>5</v>
      </c>
      <c r="G18" s="3" t="s">
        <v>415</v>
      </c>
      <c r="H18" s="3" t="s">
        <v>416</v>
      </c>
      <c r="I18" s="3" t="s">
        <v>417</v>
      </c>
      <c r="J18" s="3" t="s">
        <v>6</v>
      </c>
      <c r="L18" s="3" t="s">
        <v>11</v>
      </c>
    </row>
    <row r="19" spans="1:13" ht="21" customHeight="1">
      <c r="A19" s="36">
        <v>27</v>
      </c>
      <c r="D19" s="23">
        <v>27</v>
      </c>
      <c r="G19" s="3" t="s">
        <v>220</v>
      </c>
      <c r="H19" s="3" t="s">
        <v>267</v>
      </c>
      <c r="I19" s="3" t="s">
        <v>221</v>
      </c>
      <c r="J19" s="3" t="s">
        <v>6</v>
      </c>
      <c r="K19" s="23" t="s">
        <v>7</v>
      </c>
      <c r="L19" s="3" t="s">
        <v>11</v>
      </c>
    </row>
    <row r="20" spans="1:13" s="135" customFormat="1" ht="21" customHeight="1">
      <c r="A20" s="133">
        <v>18</v>
      </c>
      <c r="B20" s="134"/>
      <c r="C20" s="134"/>
      <c r="D20" s="134">
        <v>18</v>
      </c>
      <c r="E20" s="134"/>
      <c r="F20" s="134"/>
      <c r="G20" s="135" t="s">
        <v>145</v>
      </c>
      <c r="H20" s="135" t="s">
        <v>146</v>
      </c>
      <c r="I20" s="135" t="s">
        <v>144</v>
      </c>
      <c r="J20" s="135" t="s">
        <v>6</v>
      </c>
      <c r="K20" s="134"/>
      <c r="L20" s="135" t="s">
        <v>11</v>
      </c>
    </row>
    <row r="21" spans="1:13" ht="21" customHeight="1">
      <c r="A21" s="36">
        <v>18</v>
      </c>
      <c r="D21" s="23">
        <v>18</v>
      </c>
      <c r="G21" s="3" t="s">
        <v>222</v>
      </c>
      <c r="H21" s="3" t="s">
        <v>16</v>
      </c>
      <c r="I21" s="3" t="s">
        <v>223</v>
      </c>
      <c r="J21" s="3" t="s">
        <v>6</v>
      </c>
      <c r="L21" s="3" t="s">
        <v>11</v>
      </c>
    </row>
    <row r="22" spans="1:13" s="135" customFormat="1" ht="21" customHeight="1">
      <c r="A22" s="133">
        <v>36</v>
      </c>
      <c r="B22" s="134"/>
      <c r="C22" s="134">
        <v>18</v>
      </c>
      <c r="D22" s="134"/>
      <c r="E22" s="134">
        <v>18</v>
      </c>
      <c r="F22" s="134"/>
      <c r="G22" s="135" t="s">
        <v>418</v>
      </c>
      <c r="H22" s="135" t="s">
        <v>419</v>
      </c>
      <c r="I22" s="135" t="s">
        <v>420</v>
      </c>
      <c r="J22" s="135" t="s">
        <v>6</v>
      </c>
      <c r="K22" s="134"/>
      <c r="L22" s="135" t="s">
        <v>11</v>
      </c>
    </row>
    <row r="23" spans="1:13" s="135" customFormat="1" ht="21" customHeight="1">
      <c r="A23" s="133">
        <v>9</v>
      </c>
      <c r="B23" s="134">
        <v>9</v>
      </c>
      <c r="C23" s="134"/>
      <c r="D23" s="134"/>
      <c r="E23" s="134"/>
      <c r="F23" s="134"/>
      <c r="G23" s="135" t="s">
        <v>69</v>
      </c>
      <c r="H23" s="135" t="s">
        <v>10</v>
      </c>
      <c r="I23" s="135" t="s">
        <v>68</v>
      </c>
      <c r="J23" s="135" t="s">
        <v>67</v>
      </c>
      <c r="K23" s="134" t="s">
        <v>7</v>
      </c>
      <c r="L23" s="135" t="s">
        <v>11</v>
      </c>
    </row>
    <row r="24" spans="1:13" s="135" customFormat="1" ht="21" customHeight="1">
      <c r="A24" s="133">
        <v>9</v>
      </c>
      <c r="B24" s="134">
        <v>9</v>
      </c>
      <c r="C24" s="134"/>
      <c r="D24" s="134"/>
      <c r="E24" s="134"/>
      <c r="F24" s="134"/>
      <c r="G24" s="135" t="s">
        <v>71</v>
      </c>
      <c r="H24" s="135" t="s">
        <v>38</v>
      </c>
      <c r="I24" s="135" t="s">
        <v>70</v>
      </c>
      <c r="J24" s="135" t="s">
        <v>67</v>
      </c>
      <c r="K24" s="134" t="s">
        <v>7</v>
      </c>
      <c r="L24" s="135" t="s">
        <v>11</v>
      </c>
    </row>
    <row r="25" spans="1:13" s="135" customFormat="1" ht="21" customHeight="1">
      <c r="A25" s="133">
        <v>10</v>
      </c>
      <c r="B25" s="134">
        <v>10</v>
      </c>
      <c r="C25" s="134"/>
      <c r="D25" s="134"/>
      <c r="E25" s="134"/>
      <c r="F25" s="134"/>
      <c r="G25" s="135" t="s">
        <v>73</v>
      </c>
      <c r="H25" s="135" t="s">
        <v>74</v>
      </c>
      <c r="I25" s="135" t="s">
        <v>72</v>
      </c>
      <c r="J25" s="135" t="s">
        <v>67</v>
      </c>
      <c r="K25" s="134" t="s">
        <v>7</v>
      </c>
      <c r="L25" s="135" t="s">
        <v>11</v>
      </c>
    </row>
    <row r="26" spans="1:13" s="135" customFormat="1" ht="21" customHeight="1">
      <c r="A26" s="133">
        <v>24</v>
      </c>
      <c r="B26" s="134"/>
      <c r="C26" s="134"/>
      <c r="D26" s="134"/>
      <c r="E26" s="134"/>
      <c r="F26" s="134">
        <v>24</v>
      </c>
      <c r="G26" s="135" t="s">
        <v>421</v>
      </c>
      <c r="H26" s="135" t="s">
        <v>66</v>
      </c>
      <c r="I26" s="135" t="s">
        <v>226</v>
      </c>
      <c r="J26" s="135" t="s">
        <v>67</v>
      </c>
      <c r="K26" s="134"/>
      <c r="L26" s="135" t="s">
        <v>11</v>
      </c>
    </row>
    <row r="27" spans="1:13" ht="21" customHeight="1">
      <c r="A27" s="36">
        <v>9</v>
      </c>
      <c r="B27" s="23">
        <v>9</v>
      </c>
      <c r="G27" s="3" t="s">
        <v>76</v>
      </c>
      <c r="H27" s="3" t="s">
        <v>77</v>
      </c>
      <c r="I27" s="3" t="s">
        <v>75</v>
      </c>
      <c r="J27" s="3" t="s">
        <v>67</v>
      </c>
      <c r="L27" s="3" t="s">
        <v>11</v>
      </c>
    </row>
    <row r="28" spans="1:13" ht="27" customHeight="1">
      <c r="A28" s="36">
        <v>9</v>
      </c>
      <c r="D28" s="23">
        <v>9</v>
      </c>
      <c r="G28" s="16" t="s">
        <v>227</v>
      </c>
      <c r="H28" s="3" t="s">
        <v>269</v>
      </c>
      <c r="I28" s="3" t="s">
        <v>228</v>
      </c>
      <c r="J28" s="3" t="s">
        <v>67</v>
      </c>
      <c r="K28" s="23" t="s">
        <v>121</v>
      </c>
      <c r="L28" s="3" t="s">
        <v>11</v>
      </c>
    </row>
    <row r="29" spans="1:13" ht="21" customHeight="1">
      <c r="A29" s="36">
        <v>18</v>
      </c>
      <c r="C29" s="23">
        <v>9</v>
      </c>
      <c r="E29" s="23">
        <v>9</v>
      </c>
      <c r="G29" s="3" t="s">
        <v>210</v>
      </c>
      <c r="H29" s="3" t="s">
        <v>270</v>
      </c>
      <c r="I29" s="3" t="s">
        <v>229</v>
      </c>
      <c r="J29" s="3" t="s">
        <v>67</v>
      </c>
      <c r="L29" s="3" t="s">
        <v>11</v>
      </c>
    </row>
    <row r="30" spans="1:13" ht="21" customHeight="1">
      <c r="A30" s="36">
        <v>27</v>
      </c>
      <c r="F30" s="23">
        <v>27</v>
      </c>
      <c r="G30" s="3" t="s">
        <v>422</v>
      </c>
      <c r="H30" s="3" t="s">
        <v>423</v>
      </c>
      <c r="I30" s="3" t="s">
        <v>424</v>
      </c>
      <c r="J30" s="3" t="s">
        <v>67</v>
      </c>
      <c r="L30" s="3" t="s">
        <v>11</v>
      </c>
    </row>
    <row r="31" spans="1:13" s="135" customFormat="1" ht="21" customHeight="1">
      <c r="A31" s="133" t="s">
        <v>84</v>
      </c>
      <c r="B31" s="134"/>
      <c r="C31" s="134"/>
      <c r="D31" s="26">
        <f>92/2</f>
        <v>46</v>
      </c>
      <c r="E31" s="134"/>
      <c r="F31" s="134"/>
      <c r="G31" s="135" t="s">
        <v>187</v>
      </c>
      <c r="H31" s="135" t="s">
        <v>87</v>
      </c>
      <c r="I31" s="135" t="s">
        <v>86</v>
      </c>
      <c r="J31" s="135" t="s">
        <v>85</v>
      </c>
      <c r="K31" s="134" t="s">
        <v>7</v>
      </c>
      <c r="L31" s="135" t="s">
        <v>88</v>
      </c>
      <c r="M31" s="135" t="s">
        <v>393</v>
      </c>
    </row>
    <row r="32" spans="1:13" s="135" customFormat="1" ht="21" customHeight="1">
      <c r="A32" s="133">
        <v>18</v>
      </c>
      <c r="B32" s="134"/>
      <c r="C32" s="134"/>
      <c r="D32" s="134">
        <v>18</v>
      </c>
      <c r="E32" s="134"/>
      <c r="F32" s="134"/>
      <c r="G32" s="135" t="s">
        <v>391</v>
      </c>
      <c r="H32" s="135" t="s">
        <v>273</v>
      </c>
      <c r="I32" s="135" t="s">
        <v>231</v>
      </c>
      <c r="J32" s="135" t="s">
        <v>85</v>
      </c>
      <c r="K32" s="134" t="s">
        <v>92</v>
      </c>
      <c r="L32" s="135" t="s">
        <v>11</v>
      </c>
    </row>
    <row r="33" spans="1:13" ht="21" customHeight="1">
      <c r="A33" s="36">
        <v>18</v>
      </c>
      <c r="E33" s="23">
        <v>18</v>
      </c>
      <c r="G33" s="3" t="s">
        <v>94</v>
      </c>
      <c r="H33" s="3" t="s">
        <v>95</v>
      </c>
      <c r="I33" s="3" t="s">
        <v>93</v>
      </c>
      <c r="J33" s="3" t="s">
        <v>85</v>
      </c>
      <c r="K33" s="23" t="s">
        <v>92</v>
      </c>
      <c r="L33" s="3" t="s">
        <v>11</v>
      </c>
    </row>
    <row r="34" spans="1:13" ht="21" customHeight="1">
      <c r="A34" s="36">
        <v>18</v>
      </c>
      <c r="E34" s="23">
        <v>18</v>
      </c>
      <c r="G34" s="3" t="s">
        <v>97</v>
      </c>
      <c r="H34" s="3" t="s">
        <v>98</v>
      </c>
      <c r="I34" s="3" t="s">
        <v>96</v>
      </c>
      <c r="J34" s="3" t="s">
        <v>85</v>
      </c>
      <c r="K34" s="23" t="s">
        <v>92</v>
      </c>
      <c r="L34" s="3" t="s">
        <v>11</v>
      </c>
    </row>
    <row r="35" spans="1:13" s="135" customFormat="1" ht="21" customHeight="1">
      <c r="A35" s="133">
        <v>18</v>
      </c>
      <c r="B35" s="134"/>
      <c r="C35" s="134"/>
      <c r="D35" s="134"/>
      <c r="E35" s="134">
        <v>18</v>
      </c>
      <c r="F35" s="134"/>
      <c r="G35" s="135" t="s">
        <v>100</v>
      </c>
      <c r="H35" s="135" t="s">
        <v>101</v>
      </c>
      <c r="I35" s="135" t="s">
        <v>99</v>
      </c>
      <c r="J35" s="135" t="s">
        <v>85</v>
      </c>
      <c r="K35" s="134" t="s">
        <v>92</v>
      </c>
      <c r="L35" s="135" t="s">
        <v>11</v>
      </c>
    </row>
    <row r="36" spans="1:13" ht="21" customHeight="1">
      <c r="A36" s="36">
        <v>18</v>
      </c>
      <c r="D36" s="23">
        <v>14</v>
      </c>
      <c r="E36" s="23">
        <v>4</v>
      </c>
      <c r="G36" s="3" t="s">
        <v>105</v>
      </c>
      <c r="H36" s="3" t="s">
        <v>106</v>
      </c>
      <c r="I36" s="3" t="s">
        <v>104</v>
      </c>
      <c r="J36" s="3" t="s">
        <v>85</v>
      </c>
      <c r="K36" s="23" t="s">
        <v>92</v>
      </c>
      <c r="L36" s="3" t="s">
        <v>11</v>
      </c>
    </row>
    <row r="37" spans="1:13" s="135" customFormat="1" ht="21" customHeight="1">
      <c r="A37" s="133">
        <v>18</v>
      </c>
      <c r="B37" s="134"/>
      <c r="C37" s="134"/>
      <c r="D37" s="134"/>
      <c r="E37" s="134"/>
      <c r="F37" s="134">
        <v>18</v>
      </c>
      <c r="G37" s="135" t="s">
        <v>260</v>
      </c>
      <c r="H37" s="136" t="s">
        <v>274</v>
      </c>
      <c r="I37" s="135" t="s">
        <v>232</v>
      </c>
      <c r="J37" s="135" t="s">
        <v>85</v>
      </c>
      <c r="K37" s="134"/>
      <c r="L37" s="135" t="s">
        <v>11</v>
      </c>
    </row>
    <row r="38" spans="1:13" ht="21" customHeight="1">
      <c r="A38" s="36">
        <v>20</v>
      </c>
      <c r="D38" s="23">
        <v>20</v>
      </c>
      <c r="G38" s="16" t="s">
        <v>426</v>
      </c>
      <c r="H38" s="3" t="s">
        <v>275</v>
      </c>
      <c r="I38" s="3" t="s">
        <v>427</v>
      </c>
      <c r="J38" s="3" t="s">
        <v>158</v>
      </c>
      <c r="K38" s="23" t="s">
        <v>7</v>
      </c>
      <c r="L38" s="3" t="s">
        <v>11</v>
      </c>
    </row>
    <row r="39" spans="1:13" s="135" customFormat="1" ht="21" customHeight="1">
      <c r="A39" s="133">
        <v>18</v>
      </c>
      <c r="B39" s="134"/>
      <c r="C39" s="134"/>
      <c r="D39" s="134">
        <v>18</v>
      </c>
      <c r="E39" s="134"/>
      <c r="F39" s="134"/>
      <c r="G39" s="135" t="s">
        <v>111</v>
      </c>
      <c r="H39" s="135" t="s">
        <v>112</v>
      </c>
      <c r="I39" s="135" t="s">
        <v>110</v>
      </c>
      <c r="J39" s="135" t="s">
        <v>158</v>
      </c>
      <c r="K39" s="134" t="s">
        <v>7</v>
      </c>
      <c r="L39" s="135" t="s">
        <v>11</v>
      </c>
    </row>
    <row r="40" spans="1:13" ht="21" customHeight="1">
      <c r="A40" s="36">
        <v>15</v>
      </c>
      <c r="E40" s="23">
        <v>15</v>
      </c>
      <c r="G40" s="16" t="s">
        <v>425</v>
      </c>
      <c r="H40" s="3" t="s">
        <v>275</v>
      </c>
      <c r="I40" s="3" t="s">
        <v>189</v>
      </c>
      <c r="J40" s="3" t="s">
        <v>158</v>
      </c>
      <c r="K40" s="23" t="s">
        <v>7</v>
      </c>
      <c r="L40" s="3" t="s">
        <v>11</v>
      </c>
    </row>
    <row r="41" spans="1:13" ht="21" customHeight="1">
      <c r="A41" s="36">
        <v>9</v>
      </c>
      <c r="B41" s="23">
        <v>6</v>
      </c>
      <c r="D41" s="23">
        <v>3</v>
      </c>
      <c r="G41" s="3" t="s">
        <v>233</v>
      </c>
      <c r="H41" s="3" t="s">
        <v>276</v>
      </c>
      <c r="I41" s="3" t="s">
        <v>234</v>
      </c>
      <c r="J41" s="3" t="s">
        <v>158</v>
      </c>
      <c r="K41" s="23" t="s">
        <v>7</v>
      </c>
      <c r="L41" s="3" t="s">
        <v>11</v>
      </c>
    </row>
    <row r="42" spans="1:13" ht="21" customHeight="1">
      <c r="A42" s="36">
        <v>13</v>
      </c>
      <c r="D42" s="23">
        <v>7</v>
      </c>
      <c r="E42" s="23">
        <v>6</v>
      </c>
      <c r="G42" s="3" t="s">
        <v>118</v>
      </c>
      <c r="H42" s="3" t="s">
        <v>119</v>
      </c>
      <c r="I42" s="3" t="s">
        <v>117</v>
      </c>
      <c r="J42" s="3" t="s">
        <v>116</v>
      </c>
      <c r="K42" s="23" t="s">
        <v>92</v>
      </c>
      <c r="L42" s="3" t="s">
        <v>11</v>
      </c>
    </row>
    <row r="43" spans="1:13" ht="21" customHeight="1">
      <c r="A43" s="36">
        <v>9</v>
      </c>
      <c r="F43" s="23">
        <v>9</v>
      </c>
      <c r="G43" s="3" t="s">
        <v>134</v>
      </c>
      <c r="H43" s="16" t="s">
        <v>431</v>
      </c>
      <c r="I43" s="3" t="s">
        <v>133</v>
      </c>
      <c r="J43" s="3" t="s">
        <v>130</v>
      </c>
      <c r="L43" s="3" t="s">
        <v>11</v>
      </c>
    </row>
    <row r="44" spans="1:13" ht="21" customHeight="1">
      <c r="A44" s="36">
        <v>9</v>
      </c>
      <c r="F44" s="23">
        <v>9</v>
      </c>
      <c r="G44" s="3" t="s">
        <v>136</v>
      </c>
      <c r="H44" s="3" t="s">
        <v>137</v>
      </c>
      <c r="I44" s="3" t="s">
        <v>135</v>
      </c>
      <c r="J44" s="3" t="s">
        <v>130</v>
      </c>
      <c r="L44" s="3" t="s">
        <v>11</v>
      </c>
    </row>
    <row r="45" spans="1:13" ht="21" customHeight="1">
      <c r="A45" s="36">
        <v>9</v>
      </c>
      <c r="F45" s="23">
        <v>9</v>
      </c>
      <c r="G45" s="3" t="s">
        <v>139</v>
      </c>
      <c r="H45" s="3" t="s">
        <v>140</v>
      </c>
      <c r="I45" s="3" t="s">
        <v>138</v>
      </c>
      <c r="J45" s="3" t="s">
        <v>130</v>
      </c>
      <c r="L45" s="3" t="s">
        <v>11</v>
      </c>
    </row>
    <row r="46" spans="1:13" ht="21" customHeight="1">
      <c r="A46" s="36">
        <v>9</v>
      </c>
      <c r="C46" s="23">
        <v>4</v>
      </c>
      <c r="E46" s="23">
        <v>5</v>
      </c>
      <c r="G46" s="3" t="s">
        <v>213</v>
      </c>
      <c r="H46" s="3" t="s">
        <v>214</v>
      </c>
      <c r="I46" s="3" t="s">
        <v>258</v>
      </c>
      <c r="J46" s="3" t="s">
        <v>259</v>
      </c>
      <c r="L46" s="3" t="s">
        <v>11</v>
      </c>
    </row>
    <row r="47" spans="1:13" ht="21" customHeight="1">
      <c r="A47" s="36">
        <v>18</v>
      </c>
      <c r="B47" s="23">
        <v>9</v>
      </c>
      <c r="C47" s="23">
        <v>9</v>
      </c>
      <c r="G47" s="3" t="s">
        <v>142</v>
      </c>
      <c r="H47" s="3" t="s">
        <v>143</v>
      </c>
      <c r="I47" s="3" t="s">
        <v>141</v>
      </c>
      <c r="J47" s="3" t="s">
        <v>6</v>
      </c>
      <c r="L47" s="3" t="s">
        <v>11</v>
      </c>
    </row>
    <row r="48" spans="1:13" s="135" customFormat="1" ht="21" customHeight="1">
      <c r="A48" s="133">
        <v>18</v>
      </c>
      <c r="B48" s="134"/>
      <c r="C48" s="134"/>
      <c r="D48" s="134">
        <v>18</v>
      </c>
      <c r="E48" s="134"/>
      <c r="F48" s="134"/>
      <c r="G48" s="135" t="s">
        <v>150</v>
      </c>
      <c r="H48" s="135" t="s">
        <v>151</v>
      </c>
      <c r="I48" s="135" t="s">
        <v>149</v>
      </c>
      <c r="J48" s="135" t="s">
        <v>85</v>
      </c>
      <c r="K48" s="134" t="s">
        <v>7</v>
      </c>
      <c r="L48" s="135" t="s">
        <v>11</v>
      </c>
      <c r="M48" s="135" t="s">
        <v>390</v>
      </c>
    </row>
    <row r="49" spans="1:13" ht="21" customHeight="1">
      <c r="A49" s="36">
        <v>10</v>
      </c>
      <c r="D49" s="23">
        <v>10</v>
      </c>
      <c r="G49" s="16" t="s">
        <v>161</v>
      </c>
      <c r="H49" s="3" t="s">
        <v>162</v>
      </c>
      <c r="I49" s="3" t="s">
        <v>160</v>
      </c>
      <c r="J49" s="3" t="s">
        <v>158</v>
      </c>
      <c r="L49" s="3" t="s">
        <v>11</v>
      </c>
      <c r="M49" s="3" t="s">
        <v>389</v>
      </c>
    </row>
    <row r="50" spans="1:13" ht="21" customHeight="1">
      <c r="A50" s="36">
        <v>9</v>
      </c>
      <c r="B50" s="23">
        <v>4</v>
      </c>
      <c r="D50" s="23">
        <v>5</v>
      </c>
      <c r="G50" s="3" t="s">
        <v>236</v>
      </c>
      <c r="H50" s="3" t="s">
        <v>245</v>
      </c>
      <c r="I50" s="3" t="s">
        <v>235</v>
      </c>
      <c r="J50" s="3" t="s">
        <v>163</v>
      </c>
      <c r="K50" s="23" t="s">
        <v>121</v>
      </c>
      <c r="L50" s="3" t="s">
        <v>11</v>
      </c>
      <c r="M50" s="3" t="s">
        <v>389</v>
      </c>
    </row>
    <row r="51" spans="1:13" ht="21" customHeight="1">
      <c r="A51" s="36">
        <v>9</v>
      </c>
      <c r="D51" s="23">
        <v>9</v>
      </c>
      <c r="G51" s="3" t="s">
        <v>432</v>
      </c>
      <c r="H51" s="3" t="s">
        <v>120</v>
      </c>
      <c r="I51" s="3" t="s">
        <v>237</v>
      </c>
      <c r="J51" s="3" t="s">
        <v>163</v>
      </c>
      <c r="K51" s="23" t="s">
        <v>92</v>
      </c>
      <c r="L51" s="3" t="s">
        <v>11</v>
      </c>
      <c r="M51" s="3" t="s">
        <v>389</v>
      </c>
    </row>
    <row r="52" spans="1:13" ht="21" customHeight="1">
      <c r="A52" s="36">
        <v>14</v>
      </c>
      <c r="D52" s="23">
        <v>9</v>
      </c>
      <c r="F52" s="23">
        <v>5</v>
      </c>
      <c r="G52" s="3" t="s">
        <v>433</v>
      </c>
      <c r="H52" s="3" t="s">
        <v>434</v>
      </c>
      <c r="I52" s="3" t="s">
        <v>435</v>
      </c>
      <c r="J52" s="3" t="s">
        <v>163</v>
      </c>
      <c r="K52" s="23" t="s">
        <v>92</v>
      </c>
      <c r="L52" s="3" t="s">
        <v>11</v>
      </c>
      <c r="M52" s="3" t="s">
        <v>389</v>
      </c>
    </row>
    <row r="53" spans="1:13" ht="21" customHeight="1">
      <c r="A53" s="36">
        <v>9</v>
      </c>
      <c r="C53" s="23">
        <v>5</v>
      </c>
      <c r="E53" s="23">
        <v>4</v>
      </c>
      <c r="G53" s="3" t="s">
        <v>172</v>
      </c>
      <c r="H53" s="3" t="s">
        <v>170</v>
      </c>
      <c r="I53" s="3" t="s">
        <v>171</v>
      </c>
      <c r="J53" s="3" t="s">
        <v>163</v>
      </c>
      <c r="K53" s="23" t="s">
        <v>92</v>
      </c>
      <c r="L53" s="3" t="s">
        <v>11</v>
      </c>
      <c r="M53" s="3" t="s">
        <v>389</v>
      </c>
    </row>
    <row r="54" spans="1:13" ht="21" customHeight="1">
      <c r="A54" s="36">
        <v>9</v>
      </c>
      <c r="C54" s="23">
        <v>5</v>
      </c>
      <c r="E54" s="23">
        <v>4</v>
      </c>
      <c r="G54" s="3" t="s">
        <v>169</v>
      </c>
      <c r="H54" s="3" t="s">
        <v>170</v>
      </c>
      <c r="I54" s="3" t="s">
        <v>168</v>
      </c>
      <c r="J54" s="3" t="s">
        <v>163</v>
      </c>
      <c r="K54" s="23" t="s">
        <v>92</v>
      </c>
      <c r="L54" s="3" t="s">
        <v>11</v>
      </c>
      <c r="M54" s="3" t="s">
        <v>389</v>
      </c>
    </row>
    <row r="55" spans="1:13" ht="21" customHeight="1">
      <c r="A55" s="36">
        <v>8</v>
      </c>
      <c r="F55" s="23">
        <v>8</v>
      </c>
      <c r="G55" s="3" t="s">
        <v>238</v>
      </c>
      <c r="H55" s="3" t="s">
        <v>277</v>
      </c>
      <c r="I55" s="3" t="s">
        <v>239</v>
      </c>
      <c r="J55" s="3" t="s">
        <v>163</v>
      </c>
      <c r="K55" s="23" t="s">
        <v>7</v>
      </c>
      <c r="L55" s="3" t="s">
        <v>11</v>
      </c>
      <c r="M55" s="3" t="s">
        <v>389</v>
      </c>
    </row>
    <row r="56" spans="1:13" ht="21" customHeight="1">
      <c r="A56" s="36">
        <v>18</v>
      </c>
      <c r="C56" s="23">
        <v>9</v>
      </c>
      <c r="E56" s="23">
        <v>9</v>
      </c>
      <c r="G56" s="3" t="s">
        <v>436</v>
      </c>
      <c r="H56" s="3" t="s">
        <v>120</v>
      </c>
      <c r="I56" s="3" t="s">
        <v>437</v>
      </c>
      <c r="J56" s="3" t="s">
        <v>163</v>
      </c>
      <c r="K56" s="23" t="s">
        <v>92</v>
      </c>
      <c r="L56" s="3" t="s">
        <v>11</v>
      </c>
      <c r="M56" s="3" t="s">
        <v>389</v>
      </c>
    </row>
    <row r="57" spans="1:13" ht="21" customHeight="1">
      <c r="A57" s="36">
        <v>9</v>
      </c>
      <c r="B57" s="23">
        <v>4</v>
      </c>
      <c r="D57" s="23">
        <v>5</v>
      </c>
      <c r="G57" s="3" t="s">
        <v>240</v>
      </c>
      <c r="H57" s="3" t="s">
        <v>170</v>
      </c>
      <c r="I57" s="3" t="s">
        <v>241</v>
      </c>
      <c r="J57" s="3" t="s">
        <v>163</v>
      </c>
      <c r="L57" s="3" t="s">
        <v>11</v>
      </c>
      <c r="M57" s="3" t="s">
        <v>389</v>
      </c>
    </row>
    <row r="58" spans="1:13" ht="21" customHeight="1">
      <c r="A58" s="36">
        <v>9</v>
      </c>
      <c r="D58" s="23">
        <v>9</v>
      </c>
      <c r="G58" s="3" t="s">
        <v>197</v>
      </c>
      <c r="H58" s="3" t="s">
        <v>198</v>
      </c>
      <c r="I58" s="3" t="s">
        <v>196</v>
      </c>
      <c r="J58" s="3" t="s">
        <v>163</v>
      </c>
      <c r="L58" s="3" t="s">
        <v>11</v>
      </c>
      <c r="M58" s="3" t="s">
        <v>389</v>
      </c>
    </row>
    <row r="59" spans="1:13" s="18" customFormat="1" ht="21" customHeight="1">
      <c r="A59" s="58"/>
      <c r="B59" s="19"/>
      <c r="C59" s="19"/>
      <c r="D59" s="19"/>
      <c r="E59" s="19"/>
      <c r="F59" s="19"/>
      <c r="K59" s="19"/>
    </row>
    <row r="60" spans="1:13" ht="21" customHeight="1">
      <c r="A60" s="37" t="s">
        <v>175</v>
      </c>
      <c r="B60" s="28">
        <f>SUM(B6:B58)</f>
        <v>234</v>
      </c>
      <c r="C60" s="28">
        <f>SUM(C6:C58)</f>
        <v>59</v>
      </c>
      <c r="D60" s="28">
        <f>SUM(D6:D58)</f>
        <v>299</v>
      </c>
      <c r="E60" s="28">
        <f>SUM(E6:E58)</f>
        <v>137</v>
      </c>
      <c r="F60" s="28">
        <f>SUM(F6:F58)</f>
        <v>109</v>
      </c>
      <c r="G60" s="32">
        <f>SUM(B60:F60)</f>
        <v>838</v>
      </c>
    </row>
    <row r="65" spans="1:13" s="18" customFormat="1" ht="21" customHeight="1">
      <c r="A65" s="142" t="s">
        <v>438</v>
      </c>
      <c r="B65" s="19"/>
      <c r="C65" s="19"/>
      <c r="D65" s="19"/>
      <c r="E65" s="19"/>
      <c r="F65" s="19"/>
      <c r="G65" s="142"/>
      <c r="K65" s="19"/>
    </row>
    <row r="66" spans="1:13" s="33" customFormat="1" ht="21" customHeight="1">
      <c r="A66" s="59">
        <v>14</v>
      </c>
      <c r="B66" s="27">
        <v>14</v>
      </c>
      <c r="C66" s="27"/>
      <c r="D66" s="27"/>
      <c r="E66" s="27"/>
      <c r="F66" s="27"/>
      <c r="G66" s="33" t="s">
        <v>9</v>
      </c>
      <c r="H66" s="33" t="s">
        <v>10</v>
      </c>
      <c r="I66" s="33" t="s">
        <v>8</v>
      </c>
      <c r="J66" s="33" t="s">
        <v>6</v>
      </c>
      <c r="K66" s="27" t="s">
        <v>7</v>
      </c>
      <c r="L66" s="33" t="s">
        <v>11</v>
      </c>
    </row>
    <row r="67" spans="1:13" s="143" customFormat="1" ht="21" customHeight="1">
      <c r="A67" s="59">
        <v>14</v>
      </c>
      <c r="B67" s="27">
        <v>14</v>
      </c>
      <c r="C67" s="27"/>
      <c r="D67" s="27"/>
      <c r="E67" s="27"/>
      <c r="F67" s="27"/>
      <c r="G67" s="33" t="s">
        <v>13</v>
      </c>
      <c r="H67" s="33" t="s">
        <v>10</v>
      </c>
      <c r="I67" s="33" t="s">
        <v>12</v>
      </c>
      <c r="J67" s="33" t="s">
        <v>6</v>
      </c>
      <c r="K67" s="27" t="s">
        <v>7</v>
      </c>
      <c r="L67" s="33" t="s">
        <v>11</v>
      </c>
      <c r="M67" s="33"/>
    </row>
    <row r="68" spans="1:13" s="33" customFormat="1" ht="21" customHeight="1">
      <c r="A68" s="59">
        <v>12</v>
      </c>
      <c r="B68" s="27">
        <f>12</f>
        <v>12</v>
      </c>
      <c r="C68" s="27"/>
      <c r="D68" s="27"/>
      <c r="E68" s="27"/>
      <c r="F68" s="27"/>
      <c r="G68" s="33" t="s">
        <v>22</v>
      </c>
      <c r="H68" s="33" t="s">
        <v>23</v>
      </c>
      <c r="I68" s="33" t="s">
        <v>21</v>
      </c>
      <c r="J68" s="33" t="s">
        <v>6</v>
      </c>
      <c r="K68" s="27"/>
      <c r="L68" s="33" t="s">
        <v>11</v>
      </c>
    </row>
    <row r="69" spans="1:13" s="33" customFormat="1" ht="21" customHeight="1">
      <c r="A69" s="60" t="s">
        <v>24</v>
      </c>
      <c r="B69" s="27">
        <v>8</v>
      </c>
      <c r="C69" s="27"/>
      <c r="D69" s="27"/>
      <c r="E69" s="27"/>
      <c r="F69" s="27"/>
      <c r="G69" s="33" t="s">
        <v>26</v>
      </c>
      <c r="H69" s="33" t="s">
        <v>27</v>
      </c>
      <c r="I69" s="33" t="s">
        <v>25</v>
      </c>
      <c r="J69" s="33" t="s">
        <v>6</v>
      </c>
      <c r="K69" s="27"/>
      <c r="L69" s="33" t="s">
        <v>11</v>
      </c>
    </row>
    <row r="70" spans="1:13" s="33" customFormat="1" ht="21" customHeight="1">
      <c r="A70" s="59">
        <v>9</v>
      </c>
      <c r="B70" s="27">
        <v>9</v>
      </c>
      <c r="C70" s="27"/>
      <c r="D70" s="27"/>
      <c r="E70" s="27"/>
      <c r="F70" s="27"/>
      <c r="G70" s="33" t="s">
        <v>212</v>
      </c>
      <c r="H70" s="33" t="s">
        <v>36</v>
      </c>
      <c r="I70" s="33" t="s">
        <v>211</v>
      </c>
      <c r="J70" s="33" t="s">
        <v>6</v>
      </c>
      <c r="K70" s="27"/>
      <c r="L70" s="33" t="s">
        <v>11</v>
      </c>
    </row>
    <row r="71" spans="1:13" s="33" customFormat="1" ht="21" customHeight="1">
      <c r="A71" s="59">
        <v>24</v>
      </c>
      <c r="B71" s="27">
        <v>12</v>
      </c>
      <c r="C71" s="27">
        <v>12</v>
      </c>
      <c r="D71" s="27"/>
      <c r="E71" s="27"/>
      <c r="F71" s="27"/>
      <c r="G71" s="33" t="s">
        <v>32</v>
      </c>
      <c r="H71" s="33" t="s">
        <v>33</v>
      </c>
      <c r="I71" s="33" t="s">
        <v>31</v>
      </c>
      <c r="J71" s="33" t="s">
        <v>6</v>
      </c>
      <c r="K71" s="27" t="s">
        <v>7</v>
      </c>
      <c r="L71" s="33" t="s">
        <v>11</v>
      </c>
    </row>
    <row r="72" spans="1:13" s="33" customFormat="1" ht="21" customHeight="1">
      <c r="A72" s="59">
        <v>15</v>
      </c>
      <c r="B72" s="27">
        <v>10</v>
      </c>
      <c r="C72" s="27">
        <v>5</v>
      </c>
      <c r="D72" s="27"/>
      <c r="E72" s="27"/>
      <c r="F72" s="27"/>
      <c r="G72" s="33" t="s">
        <v>35</v>
      </c>
      <c r="H72" s="33" t="s">
        <v>36</v>
      </c>
      <c r="I72" s="33" t="s">
        <v>34</v>
      </c>
      <c r="J72" s="33" t="s">
        <v>6</v>
      </c>
      <c r="K72" s="27"/>
      <c r="L72" s="33" t="s">
        <v>11</v>
      </c>
    </row>
    <row r="73" spans="1:13" s="33" customFormat="1" ht="21" customHeight="1">
      <c r="A73" s="59">
        <v>14</v>
      </c>
      <c r="B73" s="27">
        <f>9</f>
        <v>9</v>
      </c>
      <c r="C73" s="27">
        <f>5</f>
        <v>5</v>
      </c>
      <c r="D73" s="27"/>
      <c r="E73" s="27"/>
      <c r="F73" s="27"/>
      <c r="G73" s="33" t="s">
        <v>43</v>
      </c>
      <c r="H73" s="33" t="s">
        <v>44</v>
      </c>
      <c r="I73" s="33" t="s">
        <v>42</v>
      </c>
      <c r="J73" s="33" t="s">
        <v>6</v>
      </c>
      <c r="K73" s="27" t="s">
        <v>7</v>
      </c>
      <c r="L73" s="33" t="s">
        <v>11</v>
      </c>
    </row>
    <row r="74" spans="1:13" s="33" customFormat="1" ht="21" customHeight="1">
      <c r="A74" s="59">
        <v>7</v>
      </c>
      <c r="B74" s="27"/>
      <c r="C74" s="27"/>
      <c r="D74" s="27"/>
      <c r="E74" s="27"/>
      <c r="F74" s="27">
        <v>7</v>
      </c>
      <c r="G74" s="33" t="s">
        <v>132</v>
      </c>
      <c r="H74" s="33" t="s">
        <v>209</v>
      </c>
      <c r="I74" s="33" t="s">
        <v>131</v>
      </c>
      <c r="J74" s="33" t="s">
        <v>130</v>
      </c>
      <c r="K74" s="27"/>
      <c r="L74" s="33" t="s">
        <v>11</v>
      </c>
    </row>
    <row r="75" spans="1:13" s="33" customFormat="1" ht="21" customHeight="1">
      <c r="A75" s="59">
        <v>6</v>
      </c>
      <c r="B75" s="27">
        <v>6</v>
      </c>
      <c r="C75" s="27"/>
      <c r="D75" s="27"/>
      <c r="E75" s="27"/>
      <c r="F75" s="27"/>
      <c r="G75" s="33" t="s">
        <v>46</v>
      </c>
      <c r="H75" s="33" t="s">
        <v>47</v>
      </c>
      <c r="I75" s="33" t="s">
        <v>45</v>
      </c>
      <c r="J75" s="33" t="s">
        <v>6</v>
      </c>
      <c r="K75" s="27"/>
      <c r="L75" s="33" t="s">
        <v>48</v>
      </c>
    </row>
    <row r="76" spans="1:13" s="33" customFormat="1" ht="21" customHeight="1">
      <c r="A76" s="59">
        <v>18</v>
      </c>
      <c r="B76" s="27"/>
      <c r="C76" s="27"/>
      <c r="D76" s="27"/>
      <c r="E76" s="27">
        <v>9</v>
      </c>
      <c r="F76" s="27">
        <v>9</v>
      </c>
      <c r="G76" s="33" t="s">
        <v>50</v>
      </c>
      <c r="H76" s="33" t="s">
        <v>51</v>
      </c>
      <c r="I76" s="33" t="s">
        <v>49</v>
      </c>
      <c r="J76" s="33" t="s">
        <v>6</v>
      </c>
      <c r="K76" s="27" t="s">
        <v>7</v>
      </c>
      <c r="L76" s="33" t="s">
        <v>11</v>
      </c>
    </row>
    <row r="77" spans="1:13" s="33" customFormat="1" ht="21" customHeight="1">
      <c r="A77" s="59">
        <v>13</v>
      </c>
      <c r="B77" s="27"/>
      <c r="C77" s="27"/>
      <c r="D77" s="27"/>
      <c r="E77" s="27">
        <v>13</v>
      </c>
      <c r="F77" s="27"/>
      <c r="G77" s="33" t="s">
        <v>216</v>
      </c>
      <c r="H77" s="33" t="s">
        <v>265</v>
      </c>
      <c r="I77" s="33" t="s">
        <v>217</v>
      </c>
      <c r="J77" s="33" t="s">
        <v>6</v>
      </c>
      <c r="K77" s="27"/>
      <c r="L77" s="33" t="s">
        <v>11</v>
      </c>
    </row>
    <row r="78" spans="1:13" s="33" customFormat="1" ht="21" customHeight="1">
      <c r="A78" s="59">
        <v>10</v>
      </c>
      <c r="B78" s="27"/>
      <c r="C78" s="27">
        <v>5</v>
      </c>
      <c r="D78" s="27"/>
      <c r="E78" s="27">
        <v>5</v>
      </c>
      <c r="F78" s="27"/>
      <c r="G78" s="33" t="s">
        <v>53</v>
      </c>
      <c r="H78" s="33" t="s">
        <v>54</v>
      </c>
      <c r="I78" s="33" t="s">
        <v>52</v>
      </c>
      <c r="J78" s="33" t="s">
        <v>6</v>
      </c>
      <c r="K78" s="27"/>
      <c r="L78" s="33" t="s">
        <v>11</v>
      </c>
    </row>
    <row r="79" spans="1:13" s="33" customFormat="1" ht="21" customHeight="1">
      <c r="A79" s="59">
        <v>10</v>
      </c>
      <c r="B79" s="27">
        <v>5</v>
      </c>
      <c r="C79" s="27"/>
      <c r="D79" s="27">
        <v>5</v>
      </c>
      <c r="E79" s="27"/>
      <c r="F79" s="27"/>
      <c r="G79" s="33" t="s">
        <v>56</v>
      </c>
      <c r="H79" s="33" t="s">
        <v>54</v>
      </c>
      <c r="I79" s="33" t="s">
        <v>55</v>
      </c>
      <c r="J79" s="33" t="s">
        <v>6</v>
      </c>
      <c r="K79" s="27"/>
      <c r="L79" s="33" t="s">
        <v>11</v>
      </c>
    </row>
    <row r="80" spans="1:13" s="33" customFormat="1" ht="21" customHeight="1">
      <c r="A80" s="59">
        <v>9</v>
      </c>
      <c r="B80" s="27">
        <v>5</v>
      </c>
      <c r="C80" s="27"/>
      <c r="D80" s="27">
        <v>4</v>
      </c>
      <c r="E80" s="27"/>
      <c r="F80" s="27"/>
      <c r="G80" s="33" t="s">
        <v>218</v>
      </c>
      <c r="H80" s="33" t="s">
        <v>264</v>
      </c>
      <c r="I80" s="33" t="s">
        <v>219</v>
      </c>
      <c r="J80" s="33" t="s">
        <v>6</v>
      </c>
      <c r="K80" s="27" t="s">
        <v>7</v>
      </c>
      <c r="L80" s="33" t="s">
        <v>11</v>
      </c>
    </row>
    <row r="81" spans="1:13" s="33" customFormat="1" ht="21" customHeight="1">
      <c r="A81" s="59">
        <v>12</v>
      </c>
      <c r="B81" s="27"/>
      <c r="C81" s="27"/>
      <c r="D81" s="27">
        <v>6</v>
      </c>
      <c r="E81" s="27"/>
      <c r="F81" s="27">
        <v>6</v>
      </c>
      <c r="G81" s="33" t="s">
        <v>180</v>
      </c>
      <c r="H81" s="33" t="s">
        <v>62</v>
      </c>
      <c r="I81" s="33" t="s">
        <v>179</v>
      </c>
      <c r="J81" s="33" t="s">
        <v>6</v>
      </c>
      <c r="K81" s="27"/>
      <c r="L81" s="33" t="s">
        <v>11</v>
      </c>
    </row>
    <row r="82" spans="1:13" s="33" customFormat="1" ht="21" customHeight="1">
      <c r="A82" s="59">
        <v>9</v>
      </c>
      <c r="B82" s="27"/>
      <c r="C82" s="27"/>
      <c r="D82" s="27"/>
      <c r="E82" s="27">
        <v>9</v>
      </c>
      <c r="F82" s="27"/>
      <c r="G82" s="33" t="s">
        <v>63</v>
      </c>
      <c r="H82" s="33" t="s">
        <v>182</v>
      </c>
      <c r="I82" s="33" t="s">
        <v>181</v>
      </c>
      <c r="J82" s="33" t="s">
        <v>6</v>
      </c>
      <c r="K82" s="27"/>
      <c r="L82" s="33" t="s">
        <v>11</v>
      </c>
    </row>
    <row r="83" spans="1:13" s="33" customFormat="1" ht="21" customHeight="1">
      <c r="A83" s="59">
        <f>20</f>
        <v>20</v>
      </c>
      <c r="B83" s="27"/>
      <c r="C83" s="27"/>
      <c r="D83" s="27"/>
      <c r="E83" s="27"/>
      <c r="F83" s="27">
        <v>20</v>
      </c>
      <c r="G83" s="33" t="s">
        <v>65</v>
      </c>
      <c r="H83" s="33" t="s">
        <v>66</v>
      </c>
      <c r="I83" s="33" t="s">
        <v>64</v>
      </c>
      <c r="J83" s="33" t="s">
        <v>6</v>
      </c>
      <c r="K83" s="27"/>
      <c r="L83" s="33" t="s">
        <v>11</v>
      </c>
    </row>
    <row r="84" spans="1:13" s="33" customFormat="1" ht="21" customHeight="1">
      <c r="A84" s="59">
        <v>12</v>
      </c>
      <c r="B84" s="27">
        <v>12</v>
      </c>
      <c r="C84" s="27"/>
      <c r="D84" s="27"/>
      <c r="E84" s="27"/>
      <c r="F84" s="27"/>
      <c r="G84" s="33" t="s">
        <v>225</v>
      </c>
      <c r="H84" s="33" t="s">
        <v>74</v>
      </c>
      <c r="I84" s="33" t="s">
        <v>224</v>
      </c>
      <c r="J84" s="33" t="s">
        <v>67</v>
      </c>
      <c r="K84" s="27" t="s">
        <v>7</v>
      </c>
      <c r="L84" s="33" t="s">
        <v>11</v>
      </c>
    </row>
    <row r="85" spans="1:13" s="33" customFormat="1" ht="21" customHeight="1">
      <c r="A85" s="59">
        <v>20</v>
      </c>
      <c r="B85" s="27"/>
      <c r="C85" s="27"/>
      <c r="D85" s="27"/>
      <c r="E85" s="27"/>
      <c r="F85" s="27">
        <v>20</v>
      </c>
      <c r="G85" s="33" t="s">
        <v>65</v>
      </c>
      <c r="H85" s="33" t="s">
        <v>66</v>
      </c>
      <c r="I85" s="33" t="s">
        <v>226</v>
      </c>
      <c r="J85" s="33" t="s">
        <v>67</v>
      </c>
      <c r="K85" s="27"/>
      <c r="L85" s="33" t="s">
        <v>11</v>
      </c>
    </row>
    <row r="86" spans="1:13" s="33" customFormat="1" ht="21" customHeight="1">
      <c r="A86" s="59">
        <v>18</v>
      </c>
      <c r="B86" s="27">
        <f>1*6</f>
        <v>6</v>
      </c>
      <c r="C86" s="27"/>
      <c r="D86" s="27">
        <f>1*12</f>
        <v>12</v>
      </c>
      <c r="E86" s="27"/>
      <c r="F86" s="27"/>
      <c r="G86" s="33" t="s">
        <v>79</v>
      </c>
      <c r="H86" s="33" t="s">
        <v>80</v>
      </c>
      <c r="I86" s="33" t="s">
        <v>78</v>
      </c>
      <c r="J86" s="33" t="s">
        <v>67</v>
      </c>
      <c r="K86" s="27"/>
      <c r="L86" s="33" t="s">
        <v>11</v>
      </c>
    </row>
    <row r="87" spans="1:13" s="33" customFormat="1" ht="21" customHeight="1">
      <c r="A87" s="59">
        <v>18</v>
      </c>
      <c r="B87" s="27"/>
      <c r="C87" s="27">
        <v>6</v>
      </c>
      <c r="D87" s="27"/>
      <c r="E87" s="27">
        <v>12</v>
      </c>
      <c r="F87" s="27"/>
      <c r="G87" s="33" t="s">
        <v>82</v>
      </c>
      <c r="H87" s="33" t="s">
        <v>83</v>
      </c>
      <c r="I87" s="33" t="s">
        <v>81</v>
      </c>
      <c r="J87" s="33" t="s">
        <v>67</v>
      </c>
      <c r="K87" s="27" t="s">
        <v>7</v>
      </c>
      <c r="L87" s="33" t="s">
        <v>11</v>
      </c>
    </row>
    <row r="88" spans="1:13" s="33" customFormat="1" ht="21" customHeight="1">
      <c r="A88" s="59">
        <v>18</v>
      </c>
      <c r="B88" s="27"/>
      <c r="C88" s="27"/>
      <c r="D88" s="27">
        <v>18</v>
      </c>
      <c r="E88" s="27"/>
      <c r="F88" s="27"/>
      <c r="G88" s="33" t="s">
        <v>153</v>
      </c>
      <c r="H88" s="33" t="s">
        <v>154</v>
      </c>
      <c r="I88" s="33" t="s">
        <v>152</v>
      </c>
      <c r="K88" s="27" t="s">
        <v>7</v>
      </c>
      <c r="L88" s="33" t="s">
        <v>155</v>
      </c>
    </row>
    <row r="89" spans="1:13" s="33" customFormat="1" ht="21" customHeight="1">
      <c r="A89" s="59">
        <v>18</v>
      </c>
      <c r="B89" s="27"/>
      <c r="C89" s="27"/>
      <c r="D89" s="27">
        <v>18</v>
      </c>
      <c r="E89" s="27"/>
      <c r="F89" s="27"/>
      <c r="G89" s="33" t="s">
        <v>157</v>
      </c>
      <c r="H89" s="33" t="s">
        <v>151</v>
      </c>
      <c r="I89" s="33" t="s">
        <v>156</v>
      </c>
      <c r="J89" s="33" t="s">
        <v>85</v>
      </c>
      <c r="K89" s="27" t="s">
        <v>7</v>
      </c>
      <c r="L89" s="33" t="s">
        <v>11</v>
      </c>
      <c r="M89" s="33" t="s">
        <v>390</v>
      </c>
    </row>
    <row r="90" spans="1:13" s="33" customFormat="1" ht="21" customHeight="1">
      <c r="A90" s="59">
        <v>18</v>
      </c>
      <c r="B90" s="27">
        <v>9</v>
      </c>
      <c r="C90" s="27">
        <v>9</v>
      </c>
      <c r="D90" s="27"/>
      <c r="E90" s="27"/>
      <c r="F90" s="27"/>
      <c r="G90" s="33" t="s">
        <v>148</v>
      </c>
      <c r="H90" s="33" t="s">
        <v>143</v>
      </c>
      <c r="I90" s="33" t="s">
        <v>147</v>
      </c>
      <c r="J90" s="33" t="s">
        <v>67</v>
      </c>
      <c r="K90" s="27"/>
      <c r="L90" s="33" t="s">
        <v>11</v>
      </c>
    </row>
    <row r="91" spans="1:13" s="33" customFormat="1" ht="21" customHeight="1">
      <c r="A91" s="59">
        <v>11</v>
      </c>
      <c r="B91" s="27"/>
      <c r="C91" s="27"/>
      <c r="D91" s="27">
        <v>11</v>
      </c>
      <c r="E91" s="27"/>
      <c r="F91" s="27"/>
      <c r="G91" s="33" t="s">
        <v>271</v>
      </c>
      <c r="H91" s="144" t="s">
        <v>272</v>
      </c>
      <c r="I91" s="33" t="s">
        <v>230</v>
      </c>
      <c r="J91" s="33" t="s">
        <v>85</v>
      </c>
      <c r="K91" s="27" t="s">
        <v>7</v>
      </c>
      <c r="L91" s="33" t="s">
        <v>11</v>
      </c>
    </row>
    <row r="92" spans="1:13" s="33" customFormat="1" ht="21" customHeight="1">
      <c r="A92" s="59">
        <v>20</v>
      </c>
      <c r="B92" s="27"/>
      <c r="C92" s="27"/>
      <c r="D92" s="27">
        <v>20</v>
      </c>
      <c r="E92" s="27"/>
      <c r="F92" s="27"/>
      <c r="G92" s="33" t="s">
        <v>90</v>
      </c>
      <c r="H92" s="33" t="s">
        <v>91</v>
      </c>
      <c r="I92" s="33" t="s">
        <v>89</v>
      </c>
      <c r="J92" s="33" t="s">
        <v>85</v>
      </c>
      <c r="K92" s="27" t="s">
        <v>7</v>
      </c>
      <c r="L92" s="33" t="s">
        <v>11</v>
      </c>
    </row>
    <row r="93" spans="1:13" s="33" customFormat="1" ht="21" customHeight="1">
      <c r="A93" s="59">
        <v>10</v>
      </c>
      <c r="B93" s="27"/>
      <c r="C93" s="27"/>
      <c r="D93" s="27">
        <v>10</v>
      </c>
      <c r="E93" s="27"/>
      <c r="F93" s="27"/>
      <c r="G93" s="33" t="s">
        <v>178</v>
      </c>
      <c r="H93" s="33" t="s">
        <v>103</v>
      </c>
      <c r="I93" s="33" t="s">
        <v>102</v>
      </c>
      <c r="J93" s="33" t="s">
        <v>85</v>
      </c>
      <c r="K93" s="27" t="s">
        <v>92</v>
      </c>
      <c r="L93" s="33" t="s">
        <v>11</v>
      </c>
    </row>
    <row r="94" spans="1:13" s="33" customFormat="1" ht="21" customHeight="1">
      <c r="A94" s="59">
        <v>20</v>
      </c>
      <c r="B94" s="27"/>
      <c r="C94" s="27"/>
      <c r="D94" s="27">
        <v>10</v>
      </c>
      <c r="E94" s="27">
        <v>10</v>
      </c>
      <c r="F94" s="27"/>
      <c r="G94" s="33" t="s">
        <v>108</v>
      </c>
      <c r="H94" s="33" t="s">
        <v>109</v>
      </c>
      <c r="I94" s="33" t="s">
        <v>107</v>
      </c>
      <c r="J94" s="33" t="s">
        <v>85</v>
      </c>
      <c r="K94" s="27" t="s">
        <v>7</v>
      </c>
      <c r="L94" s="33" t="s">
        <v>11</v>
      </c>
    </row>
    <row r="95" spans="1:13" s="33" customFormat="1" ht="21" customHeight="1">
      <c r="A95" s="59">
        <v>14</v>
      </c>
      <c r="B95" s="27"/>
      <c r="C95" s="27"/>
      <c r="D95" s="27">
        <v>14</v>
      </c>
      <c r="E95" s="27"/>
      <c r="F95" s="27"/>
      <c r="G95" s="33" t="s">
        <v>188</v>
      </c>
      <c r="H95" s="33" t="s">
        <v>30</v>
      </c>
      <c r="I95" s="33" t="s">
        <v>159</v>
      </c>
      <c r="J95" s="33" t="s">
        <v>158</v>
      </c>
      <c r="K95" s="27" t="s">
        <v>7</v>
      </c>
      <c r="L95" s="33" t="s">
        <v>11</v>
      </c>
    </row>
    <row r="96" spans="1:13" s="33" customFormat="1" ht="21" customHeight="1">
      <c r="A96" s="59">
        <v>14</v>
      </c>
      <c r="B96" s="27"/>
      <c r="C96" s="27"/>
      <c r="D96" s="27">
        <v>14</v>
      </c>
      <c r="E96" s="27"/>
      <c r="F96" s="27"/>
      <c r="G96" s="33" t="s">
        <v>428</v>
      </c>
      <c r="H96" s="33" t="s">
        <v>30</v>
      </c>
      <c r="I96" s="33" t="s">
        <v>159</v>
      </c>
      <c r="J96" s="33" t="s">
        <v>158</v>
      </c>
      <c r="K96" s="27" t="s">
        <v>7</v>
      </c>
      <c r="L96" s="33" t="s">
        <v>11</v>
      </c>
    </row>
    <row r="97" spans="1:13" s="33" customFormat="1" ht="21" customHeight="1">
      <c r="A97" s="59">
        <v>15</v>
      </c>
      <c r="B97" s="27"/>
      <c r="C97" s="27"/>
      <c r="D97" s="27">
        <v>15</v>
      </c>
      <c r="E97" s="27"/>
      <c r="F97" s="27"/>
      <c r="G97" s="33" t="s">
        <v>114</v>
      </c>
      <c r="H97" s="33" t="s">
        <v>115</v>
      </c>
      <c r="I97" s="33" t="s">
        <v>113</v>
      </c>
      <c r="J97" s="33" t="s">
        <v>85</v>
      </c>
      <c r="K97" s="27" t="s">
        <v>7</v>
      </c>
      <c r="L97" s="33" t="s">
        <v>11</v>
      </c>
    </row>
    <row r="98" spans="1:13" s="33" customFormat="1" ht="21" customHeight="1">
      <c r="A98" s="59">
        <v>9</v>
      </c>
      <c r="B98" s="27"/>
      <c r="C98" s="27"/>
      <c r="D98" s="27"/>
      <c r="E98" s="27">
        <v>9</v>
      </c>
      <c r="F98" s="27"/>
      <c r="G98" s="33" t="s">
        <v>191</v>
      </c>
      <c r="H98" s="33" t="s">
        <v>192</v>
      </c>
      <c r="I98" s="33" t="s">
        <v>190</v>
      </c>
      <c r="J98" s="33" t="s">
        <v>116</v>
      </c>
      <c r="K98" s="27" t="s">
        <v>92</v>
      </c>
      <c r="L98" s="33" t="s">
        <v>11</v>
      </c>
    </row>
    <row r="99" spans="1:13" s="33" customFormat="1" ht="21" customHeight="1">
      <c r="A99" s="59">
        <v>72</v>
      </c>
      <c r="B99" s="27"/>
      <c r="C99" s="27"/>
      <c r="D99" s="27"/>
      <c r="E99" s="26">
        <f>72/2</f>
        <v>36</v>
      </c>
      <c r="F99" s="27"/>
      <c r="G99" s="33" t="s">
        <v>124</v>
      </c>
      <c r="H99" s="33" t="s">
        <v>125</v>
      </c>
      <c r="I99" s="33" t="s">
        <v>123</v>
      </c>
      <c r="J99" s="33" t="s">
        <v>122</v>
      </c>
      <c r="K99" s="27"/>
      <c r="L99" s="33" t="s">
        <v>11</v>
      </c>
      <c r="M99" s="33" t="s">
        <v>393</v>
      </c>
    </row>
    <row r="100" spans="1:13" s="33" customFormat="1" ht="21" customHeight="1">
      <c r="A100" s="59">
        <v>63</v>
      </c>
      <c r="B100" s="27"/>
      <c r="C100" s="27"/>
      <c r="D100" s="27"/>
      <c r="E100" s="26">
        <f>63/2</f>
        <v>31.5</v>
      </c>
      <c r="F100" s="27"/>
      <c r="G100" s="33" t="s">
        <v>127</v>
      </c>
      <c r="H100" s="33" t="s">
        <v>125</v>
      </c>
      <c r="I100" s="33" t="s">
        <v>126</v>
      </c>
      <c r="J100" s="33" t="s">
        <v>122</v>
      </c>
      <c r="K100" s="27"/>
      <c r="L100" s="33" t="s">
        <v>11</v>
      </c>
      <c r="M100" s="33" t="s">
        <v>393</v>
      </c>
    </row>
    <row r="101" spans="1:13" s="33" customFormat="1" ht="21" customHeight="1">
      <c r="A101" s="59">
        <v>12</v>
      </c>
      <c r="B101" s="27">
        <v>6</v>
      </c>
      <c r="C101" s="27">
        <v>6</v>
      </c>
      <c r="D101" s="27"/>
      <c r="E101" s="27"/>
      <c r="F101" s="27"/>
      <c r="G101" s="144" t="s">
        <v>194</v>
      </c>
      <c r="H101" s="33" t="s">
        <v>195</v>
      </c>
      <c r="I101" s="33" t="s">
        <v>193</v>
      </c>
      <c r="J101" s="33" t="s">
        <v>163</v>
      </c>
      <c r="K101" s="27" t="s">
        <v>7</v>
      </c>
      <c r="L101" s="33" t="s">
        <v>167</v>
      </c>
    </row>
    <row r="102" spans="1:13" s="33" customFormat="1" ht="21" customHeight="1">
      <c r="A102" s="59">
        <v>13</v>
      </c>
      <c r="B102" s="27"/>
      <c r="C102" s="27"/>
      <c r="D102" s="27">
        <v>7</v>
      </c>
      <c r="E102" s="27">
        <v>6</v>
      </c>
      <c r="F102" s="27"/>
      <c r="G102" s="33" t="s">
        <v>165</v>
      </c>
      <c r="H102" s="33" t="s">
        <v>166</v>
      </c>
      <c r="I102" s="33" t="s">
        <v>164</v>
      </c>
      <c r="J102" s="33" t="s">
        <v>163</v>
      </c>
      <c r="K102" s="27" t="s">
        <v>92</v>
      </c>
      <c r="L102" s="33" t="s">
        <v>11</v>
      </c>
      <c r="M102" s="33" t="s">
        <v>389</v>
      </c>
    </row>
    <row r="103" spans="1:13" s="33" customFormat="1" ht="21" customHeight="1">
      <c r="A103" s="59">
        <v>9</v>
      </c>
      <c r="B103" s="27"/>
      <c r="C103" s="27"/>
      <c r="D103" s="27"/>
      <c r="E103" s="27"/>
      <c r="F103" s="27">
        <v>9</v>
      </c>
      <c r="G103" s="33" t="s">
        <v>174</v>
      </c>
      <c r="H103" s="33" t="s">
        <v>120</v>
      </c>
      <c r="I103" s="33" t="s">
        <v>173</v>
      </c>
      <c r="K103" s="27" t="s">
        <v>92</v>
      </c>
      <c r="L103" s="33" t="s">
        <v>11</v>
      </c>
    </row>
    <row r="104" spans="1:13" s="33" customFormat="1" ht="21" customHeight="1">
      <c r="A104" s="59">
        <v>18</v>
      </c>
      <c r="B104" s="27"/>
      <c r="C104" s="27"/>
      <c r="D104" s="27">
        <v>18</v>
      </c>
      <c r="E104" s="27"/>
      <c r="F104" s="27"/>
      <c r="G104" s="33" t="s">
        <v>129</v>
      </c>
      <c r="H104" s="33" t="s">
        <v>215</v>
      </c>
      <c r="I104" s="33" t="s">
        <v>128</v>
      </c>
      <c r="J104" s="33" t="s">
        <v>122</v>
      </c>
      <c r="K104" s="27"/>
      <c r="L104" s="33" t="s">
        <v>11</v>
      </c>
    </row>
    <row r="106" spans="1:13" ht="21" customHeight="1">
      <c r="A106" s="28" t="s">
        <v>176</v>
      </c>
      <c r="B106" s="17">
        <v>80</v>
      </c>
      <c r="C106" s="17">
        <v>30</v>
      </c>
      <c r="D106" s="17">
        <v>80</v>
      </c>
      <c r="E106" s="17">
        <v>70</v>
      </c>
      <c r="F106" s="17">
        <v>70</v>
      </c>
      <c r="G106" s="34" t="s">
        <v>278</v>
      </c>
    </row>
    <row r="107" spans="1:13" ht="21" customHeight="1">
      <c r="A107" s="130" t="s">
        <v>373</v>
      </c>
      <c r="B107" s="17">
        <f>SUM(B66:B104)</f>
        <v>137</v>
      </c>
      <c r="C107" s="17">
        <f t="shared" ref="C107:F107" si="0">SUM(C66:C104)</f>
        <v>48</v>
      </c>
      <c r="D107" s="17">
        <f t="shared" si="0"/>
        <v>182</v>
      </c>
      <c r="E107" s="17">
        <f t="shared" si="0"/>
        <v>140.5</v>
      </c>
      <c r="F107" s="17">
        <f>SUM(F66:F104)</f>
        <v>71</v>
      </c>
      <c r="G107" s="32">
        <f>SUM(B107:F107)</f>
        <v>578.5</v>
      </c>
      <c r="I107" s="2"/>
      <c r="J107" s="2"/>
    </row>
    <row r="108" spans="1:13" ht="21" customHeight="1">
      <c r="D108" s="3"/>
    </row>
    <row r="109" spans="1:13" ht="21" customHeight="1">
      <c r="A109" s="34"/>
      <c r="B109" s="3"/>
      <c r="C109" s="3"/>
      <c r="D109" s="3"/>
      <c r="E109" s="3"/>
      <c r="F109" s="3"/>
    </row>
    <row r="110" spans="1:13" ht="21" customHeight="1">
      <c r="A110" s="34"/>
      <c r="B110" s="3"/>
      <c r="C110" s="3"/>
      <c r="E110" s="3"/>
      <c r="F110" s="3"/>
    </row>
    <row r="111" spans="1:13" ht="21" customHeight="1">
      <c r="D111" s="3"/>
    </row>
    <row r="112" spans="1:13" ht="21" customHeight="1">
      <c r="A112" s="34"/>
      <c r="B112" s="3"/>
      <c r="C112" s="3"/>
      <c r="E112" s="3"/>
      <c r="F112" s="3"/>
    </row>
  </sheetData>
  <sheetProtection sort="0" autoFilter="0"/>
  <autoFilter ref="A4:M58" xr:uid="{0E9F41A5-583C-104B-B2DC-BF198B80DD71}"/>
  <mergeCells count="1">
    <mergeCell ref="A1:G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901-0496-477F-A647-35AD2DCE6D53}">
  <dimension ref="A1:K38"/>
  <sheetViews>
    <sheetView topLeftCell="A9" workbookViewId="0">
      <selection activeCell="L4" sqref="L4"/>
    </sheetView>
  </sheetViews>
  <sheetFormatPr baseColWidth="10" defaultColWidth="10.83203125" defaultRowHeight="30" customHeight="1"/>
  <cols>
    <col min="1" max="1" width="24.83203125" style="45" customWidth="1"/>
    <col min="2" max="2" width="6.5" style="56" customWidth="1"/>
    <col min="3" max="7" width="7" style="46" customWidth="1"/>
    <col min="8" max="8" width="55.5" style="45" customWidth="1"/>
    <col min="9" max="9" width="30.5" style="45" customWidth="1"/>
    <col min="10" max="11" width="20" style="45" customWidth="1"/>
    <col min="12" max="16384" width="10.83203125" style="45"/>
  </cols>
  <sheetData>
    <row r="1" spans="1:11" s="115" customFormat="1" ht="64" customHeight="1">
      <c r="A1" s="132" t="e" vm="1">
        <v>#VALUE!</v>
      </c>
      <c r="B1" s="132"/>
      <c r="C1" s="132"/>
      <c r="D1" s="132"/>
      <c r="E1" s="132"/>
      <c r="F1" s="132"/>
      <c r="G1" s="132"/>
      <c r="H1" s="116"/>
    </row>
    <row r="2" spans="1:11" s="119" customFormat="1" ht="25">
      <c r="A2" s="117" t="s">
        <v>379</v>
      </c>
      <c r="B2" s="118"/>
      <c r="E2" s="120"/>
      <c r="G2" s="121"/>
      <c r="H2" s="122"/>
    </row>
    <row r="3" spans="1:11" s="128" customFormat="1" ht="25">
      <c r="A3" s="123" t="s">
        <v>383</v>
      </c>
      <c r="B3" s="124"/>
      <c r="C3" s="125"/>
      <c r="E3" s="127"/>
      <c r="H3" s="126"/>
      <c r="I3" s="128" t="s">
        <v>395</v>
      </c>
    </row>
    <row r="4" spans="1:11" s="39" customFormat="1" ht="85" customHeight="1">
      <c r="A4" s="39" t="s">
        <v>279</v>
      </c>
      <c r="B4" s="52" t="s">
        <v>0</v>
      </c>
      <c r="C4" s="38" t="s">
        <v>202</v>
      </c>
      <c r="D4" s="38" t="s">
        <v>203</v>
      </c>
      <c r="E4" s="38" t="s">
        <v>204</v>
      </c>
      <c r="F4" s="38" t="s">
        <v>205</v>
      </c>
      <c r="G4" s="38" t="s">
        <v>206</v>
      </c>
      <c r="H4" s="39" t="s">
        <v>3</v>
      </c>
      <c r="I4" s="39" t="s">
        <v>4</v>
      </c>
      <c r="J4" s="39" t="s">
        <v>5</v>
      </c>
      <c r="K4" s="39" t="s">
        <v>2</v>
      </c>
    </row>
    <row r="5" spans="1:11" s="43" customFormat="1" ht="30" customHeight="1">
      <c r="A5" s="42" t="s">
        <v>396</v>
      </c>
      <c r="B5" s="53"/>
      <c r="C5" s="44"/>
      <c r="D5" s="44"/>
      <c r="E5" s="44"/>
      <c r="F5" s="44"/>
      <c r="G5" s="44"/>
    </row>
    <row r="6" spans="1:11" s="41" customFormat="1" ht="30" customHeight="1">
      <c r="A6" s="41" t="s">
        <v>337</v>
      </c>
      <c r="B6" s="54">
        <v>8</v>
      </c>
      <c r="C6" s="50">
        <v>4</v>
      </c>
      <c r="D6" s="50"/>
      <c r="E6" s="50">
        <v>4</v>
      </c>
      <c r="F6" s="50"/>
      <c r="G6" s="50"/>
      <c r="H6" s="51" t="s">
        <v>397</v>
      </c>
      <c r="I6" s="41" t="s">
        <v>398</v>
      </c>
      <c r="J6" s="41" t="s">
        <v>11</v>
      </c>
      <c r="K6" s="41" t="s">
        <v>399</v>
      </c>
    </row>
    <row r="7" spans="1:11" s="41" customFormat="1" ht="30" customHeight="1">
      <c r="A7" s="41" t="s">
        <v>337</v>
      </c>
      <c r="B7" s="54">
        <v>18</v>
      </c>
      <c r="C7" s="50">
        <v>4</v>
      </c>
      <c r="D7" s="50"/>
      <c r="E7" s="50">
        <v>9</v>
      </c>
      <c r="F7" s="50">
        <v>4</v>
      </c>
      <c r="G7" s="50"/>
      <c r="H7" s="41" t="s">
        <v>401</v>
      </c>
      <c r="I7" s="41" t="s">
        <v>398</v>
      </c>
      <c r="J7" s="41" t="s">
        <v>11</v>
      </c>
      <c r="K7" s="41" t="s">
        <v>400</v>
      </c>
    </row>
    <row r="8" spans="1:11" s="43" customFormat="1" ht="30" customHeight="1">
      <c r="A8" s="42" t="s">
        <v>361</v>
      </c>
      <c r="B8" s="53"/>
      <c r="C8" s="44"/>
      <c r="D8" s="44"/>
      <c r="E8" s="44"/>
      <c r="F8" s="44"/>
      <c r="G8" s="44"/>
    </row>
    <row r="9" spans="1:11" s="41" customFormat="1" ht="30" customHeight="1">
      <c r="A9" s="41" t="s">
        <v>358</v>
      </c>
      <c r="B9" s="54">
        <v>4</v>
      </c>
      <c r="C9" s="50">
        <v>2</v>
      </c>
      <c r="D9" s="50"/>
      <c r="E9" s="50">
        <v>2</v>
      </c>
      <c r="F9" s="50"/>
      <c r="G9" s="50"/>
      <c r="H9" s="51" t="s">
        <v>281</v>
      </c>
      <c r="I9" s="41" t="s">
        <v>282</v>
      </c>
      <c r="J9" s="41" t="s">
        <v>345</v>
      </c>
      <c r="K9" s="41" t="s">
        <v>280</v>
      </c>
    </row>
    <row r="10" spans="1:11" s="41" customFormat="1" ht="30" customHeight="1">
      <c r="A10" s="41" t="s">
        <v>337</v>
      </c>
      <c r="B10" s="54">
        <v>8</v>
      </c>
      <c r="C10" s="50">
        <v>4</v>
      </c>
      <c r="D10" s="50"/>
      <c r="E10" s="50">
        <v>4</v>
      </c>
      <c r="F10" s="50"/>
      <c r="G10" s="50"/>
      <c r="H10" s="51" t="s">
        <v>284</v>
      </c>
      <c r="I10" s="41" t="s">
        <v>359</v>
      </c>
      <c r="J10" s="41" t="s">
        <v>11</v>
      </c>
      <c r="K10" s="41" t="s">
        <v>283</v>
      </c>
    </row>
    <row r="11" spans="1:11" s="41" customFormat="1" ht="30" customHeight="1">
      <c r="A11" s="41" t="s">
        <v>337</v>
      </c>
      <c r="B11" s="54">
        <v>18</v>
      </c>
      <c r="C11" s="50">
        <v>14</v>
      </c>
      <c r="D11" s="50"/>
      <c r="E11" s="50">
        <v>4</v>
      </c>
      <c r="F11" s="50"/>
      <c r="G11" s="50"/>
      <c r="H11" s="41" t="s">
        <v>286</v>
      </c>
      <c r="I11" s="41" t="s">
        <v>359</v>
      </c>
      <c r="J11" s="41" t="s">
        <v>11</v>
      </c>
      <c r="K11" s="41" t="s">
        <v>285</v>
      </c>
    </row>
    <row r="12" spans="1:11" s="41" customFormat="1" ht="30" customHeight="1">
      <c r="A12" s="41" t="s">
        <v>337</v>
      </c>
      <c r="B12" s="54">
        <v>8</v>
      </c>
      <c r="C12" s="50">
        <v>4</v>
      </c>
      <c r="D12" s="50"/>
      <c r="E12" s="50">
        <v>4</v>
      </c>
      <c r="F12" s="50"/>
      <c r="G12" s="50"/>
      <c r="H12" s="51" t="s">
        <v>288</v>
      </c>
      <c r="I12" s="41" t="s">
        <v>359</v>
      </c>
      <c r="J12" s="41" t="s">
        <v>11</v>
      </c>
      <c r="K12" s="41" t="s">
        <v>287</v>
      </c>
    </row>
    <row r="13" spans="1:11" s="41" customFormat="1" ht="30" customHeight="1">
      <c r="A13" s="41" t="s">
        <v>337</v>
      </c>
      <c r="B13" s="54">
        <v>16</v>
      </c>
      <c r="C13" s="50"/>
      <c r="D13" s="50"/>
      <c r="E13" s="50">
        <v>16</v>
      </c>
      <c r="F13" s="50"/>
      <c r="G13" s="50"/>
      <c r="H13" s="51" t="s">
        <v>289</v>
      </c>
      <c r="I13" s="51" t="s">
        <v>360</v>
      </c>
      <c r="J13" s="41" t="s">
        <v>11</v>
      </c>
      <c r="K13" s="41" t="s">
        <v>291</v>
      </c>
    </row>
    <row r="14" spans="1:11" s="41" customFormat="1" ht="30" customHeight="1">
      <c r="A14" s="41" t="s">
        <v>337</v>
      </c>
      <c r="B14" s="54">
        <v>8</v>
      </c>
      <c r="C14" s="50"/>
      <c r="D14" s="50"/>
      <c r="E14" s="50">
        <v>8</v>
      </c>
      <c r="F14" s="50"/>
      <c r="G14" s="50"/>
      <c r="H14" s="51" t="s">
        <v>290</v>
      </c>
      <c r="I14" s="51" t="s">
        <v>296</v>
      </c>
      <c r="J14" s="41" t="s">
        <v>11</v>
      </c>
      <c r="K14" s="41" t="s">
        <v>292</v>
      </c>
    </row>
    <row r="15" spans="1:11" s="41" customFormat="1" ht="30" customHeight="1">
      <c r="A15" s="41" t="s">
        <v>337</v>
      </c>
      <c r="B15" s="54">
        <v>16</v>
      </c>
      <c r="C15" s="50"/>
      <c r="D15" s="50"/>
      <c r="E15" s="50"/>
      <c r="F15" s="50"/>
      <c r="G15" s="50">
        <v>16</v>
      </c>
      <c r="H15" s="41" t="s">
        <v>294</v>
      </c>
      <c r="I15" s="41" t="s">
        <v>295</v>
      </c>
      <c r="J15" s="41" t="s">
        <v>11</v>
      </c>
      <c r="K15" s="41" t="s">
        <v>293</v>
      </c>
    </row>
    <row r="16" spans="1:11" s="43" customFormat="1" ht="30" customHeight="1">
      <c r="A16" s="42" t="s">
        <v>362</v>
      </c>
      <c r="B16" s="53"/>
      <c r="C16" s="44"/>
      <c r="D16" s="44"/>
      <c r="E16" s="44"/>
      <c r="F16" s="44"/>
      <c r="G16" s="44"/>
    </row>
    <row r="17" spans="1:11" ht="30" customHeight="1">
      <c r="A17" s="45" t="s">
        <v>337</v>
      </c>
      <c r="B17" s="54">
        <v>8</v>
      </c>
      <c r="E17" s="46">
        <v>8</v>
      </c>
      <c r="H17" s="48" t="s">
        <v>297</v>
      </c>
      <c r="I17" s="48" t="s">
        <v>299</v>
      </c>
      <c r="J17" s="41" t="s">
        <v>11</v>
      </c>
      <c r="K17" s="48" t="s">
        <v>298</v>
      </c>
    </row>
    <row r="18" spans="1:11" ht="30" customHeight="1">
      <c r="A18" s="45" t="s">
        <v>337</v>
      </c>
      <c r="B18" s="54">
        <v>8</v>
      </c>
      <c r="G18" s="46">
        <v>8</v>
      </c>
      <c r="H18" s="49" t="s">
        <v>386</v>
      </c>
      <c r="I18" s="48" t="s">
        <v>301</v>
      </c>
      <c r="J18" s="41" t="s">
        <v>11</v>
      </c>
      <c r="K18" s="48" t="s">
        <v>300</v>
      </c>
    </row>
    <row r="19" spans="1:11" ht="30" customHeight="1">
      <c r="A19" s="45" t="s">
        <v>358</v>
      </c>
      <c r="B19" s="54">
        <v>4</v>
      </c>
      <c r="C19" s="46">
        <v>4</v>
      </c>
      <c r="H19" s="49" t="s">
        <v>336</v>
      </c>
      <c r="I19" s="49" t="s">
        <v>303</v>
      </c>
      <c r="J19" s="41" t="s">
        <v>345</v>
      </c>
      <c r="K19" s="48" t="s">
        <v>302</v>
      </c>
    </row>
    <row r="20" spans="1:11" ht="30" customHeight="1">
      <c r="A20" s="45" t="s">
        <v>358</v>
      </c>
      <c r="B20" s="54">
        <v>4</v>
      </c>
      <c r="E20" s="46">
        <v>4</v>
      </c>
      <c r="H20" s="48" t="s">
        <v>305</v>
      </c>
      <c r="I20" s="49" t="s">
        <v>306</v>
      </c>
      <c r="J20" s="41" t="s">
        <v>345</v>
      </c>
      <c r="K20" s="48" t="s">
        <v>304</v>
      </c>
    </row>
    <row r="21" spans="1:11" s="43" customFormat="1" ht="30" customHeight="1">
      <c r="A21" s="42" t="s">
        <v>363</v>
      </c>
      <c r="B21" s="53"/>
      <c r="C21" s="44"/>
      <c r="D21" s="44"/>
      <c r="E21" s="44"/>
      <c r="F21" s="44"/>
      <c r="G21" s="44"/>
    </row>
    <row r="22" spans="1:11" s="41" customFormat="1" ht="30" customHeight="1">
      <c r="A22" s="45" t="s">
        <v>337</v>
      </c>
      <c r="B22" s="54">
        <v>16</v>
      </c>
      <c r="C22" s="50"/>
      <c r="D22" s="50"/>
      <c r="E22" s="50"/>
      <c r="F22" s="50">
        <v>16</v>
      </c>
      <c r="G22" s="50"/>
      <c r="H22" s="41" t="s">
        <v>200</v>
      </c>
      <c r="I22" s="41" t="s">
        <v>201</v>
      </c>
      <c r="J22" s="41" t="s">
        <v>11</v>
      </c>
      <c r="K22" s="41" t="s">
        <v>199</v>
      </c>
    </row>
    <row r="23" spans="1:11" ht="41" customHeight="1">
      <c r="A23" s="45" t="s">
        <v>358</v>
      </c>
      <c r="B23" s="54">
        <v>4</v>
      </c>
      <c r="F23" s="46">
        <v>4</v>
      </c>
      <c r="H23" s="49" t="s">
        <v>308</v>
      </c>
      <c r="I23" s="47" t="s">
        <v>340</v>
      </c>
      <c r="J23" s="41" t="s">
        <v>345</v>
      </c>
      <c r="K23" s="48" t="s">
        <v>307</v>
      </c>
    </row>
    <row r="24" spans="1:11" ht="30" customHeight="1">
      <c r="A24" s="45" t="s">
        <v>358</v>
      </c>
      <c r="B24" s="54">
        <v>4</v>
      </c>
      <c r="E24" s="46">
        <v>4</v>
      </c>
      <c r="H24" s="49" t="s">
        <v>310</v>
      </c>
      <c r="I24" s="45" t="s">
        <v>311</v>
      </c>
      <c r="J24" s="41" t="s">
        <v>345</v>
      </c>
      <c r="K24" s="48" t="s">
        <v>309</v>
      </c>
    </row>
    <row r="25" spans="1:11" s="43" customFormat="1" ht="30" customHeight="1">
      <c r="A25" s="42" t="s">
        <v>364</v>
      </c>
      <c r="B25" s="53"/>
      <c r="C25" s="44"/>
      <c r="D25" s="44"/>
      <c r="E25" s="44"/>
      <c r="F25" s="44"/>
      <c r="G25" s="44"/>
    </row>
    <row r="26" spans="1:11" ht="30" customHeight="1">
      <c r="A26" s="45" t="s">
        <v>337</v>
      </c>
      <c r="B26" s="54">
        <v>9</v>
      </c>
      <c r="G26" s="46">
        <v>9</v>
      </c>
      <c r="H26" s="49" t="s">
        <v>314</v>
      </c>
      <c r="I26" s="45" t="s">
        <v>312</v>
      </c>
      <c r="J26" s="41" t="s">
        <v>11</v>
      </c>
      <c r="K26" s="48" t="s">
        <v>313</v>
      </c>
    </row>
    <row r="27" spans="1:11" ht="30" customHeight="1">
      <c r="A27" s="45" t="s">
        <v>337</v>
      </c>
      <c r="B27" s="54">
        <v>4</v>
      </c>
      <c r="C27" s="46">
        <v>4</v>
      </c>
      <c r="H27" s="48" t="s">
        <v>338</v>
      </c>
      <c r="I27" s="45" t="s">
        <v>146</v>
      </c>
      <c r="J27" s="41" t="s">
        <v>345</v>
      </c>
      <c r="K27" s="48" t="s">
        <v>315</v>
      </c>
    </row>
    <row r="28" spans="1:11" ht="30" customHeight="1">
      <c r="A28" s="45" t="s">
        <v>337</v>
      </c>
      <c r="B28" s="54">
        <v>4</v>
      </c>
      <c r="C28" s="46">
        <v>4</v>
      </c>
      <c r="H28" s="48" t="s">
        <v>317</v>
      </c>
      <c r="I28" s="45" t="s">
        <v>146</v>
      </c>
      <c r="J28" s="41" t="s">
        <v>345</v>
      </c>
      <c r="K28" s="48" t="s">
        <v>316</v>
      </c>
    </row>
    <row r="29" spans="1:11" ht="30" customHeight="1">
      <c r="A29" s="45" t="s">
        <v>337</v>
      </c>
      <c r="B29" s="54">
        <v>4</v>
      </c>
      <c r="C29" s="46">
        <v>4</v>
      </c>
      <c r="H29" s="48" t="s">
        <v>339</v>
      </c>
      <c r="I29" s="45" t="s">
        <v>146</v>
      </c>
      <c r="J29" s="41" t="s">
        <v>345</v>
      </c>
      <c r="K29" s="48" t="s">
        <v>318</v>
      </c>
    </row>
    <row r="30" spans="1:11" ht="30" customHeight="1">
      <c r="A30" s="45" t="s">
        <v>337</v>
      </c>
      <c r="B30" s="54">
        <v>4</v>
      </c>
      <c r="C30" s="46">
        <v>4</v>
      </c>
      <c r="H30" s="48" t="s">
        <v>320</v>
      </c>
      <c r="I30" s="45" t="s">
        <v>146</v>
      </c>
      <c r="J30" s="41" t="s">
        <v>345</v>
      </c>
      <c r="K30" s="48" t="s">
        <v>319</v>
      </c>
    </row>
    <row r="31" spans="1:11" ht="30" customHeight="1">
      <c r="A31" s="45" t="s">
        <v>358</v>
      </c>
      <c r="B31" s="54">
        <v>4</v>
      </c>
      <c r="C31" s="46">
        <v>4</v>
      </c>
      <c r="H31" s="48" t="s">
        <v>322</v>
      </c>
      <c r="I31" s="45" t="s">
        <v>323</v>
      </c>
      <c r="J31" s="41" t="s">
        <v>345</v>
      </c>
      <c r="K31" s="48" t="s">
        <v>321</v>
      </c>
    </row>
    <row r="32" spans="1:11" s="43" customFormat="1" ht="30" customHeight="1">
      <c r="A32" s="42" t="s">
        <v>365</v>
      </c>
      <c r="B32" s="55"/>
      <c r="C32" s="44"/>
      <c r="D32" s="44"/>
      <c r="E32" s="44"/>
      <c r="F32" s="44"/>
      <c r="G32" s="44"/>
    </row>
    <row r="33" spans="1:11" ht="30" customHeight="1">
      <c r="A33" s="45" t="s">
        <v>337</v>
      </c>
      <c r="B33" s="54">
        <v>9</v>
      </c>
      <c r="C33" s="46">
        <v>5</v>
      </c>
      <c r="E33" s="46">
        <v>4</v>
      </c>
      <c r="H33" s="48" t="s">
        <v>325</v>
      </c>
      <c r="I33" s="45" t="s">
        <v>146</v>
      </c>
      <c r="J33" s="41" t="s">
        <v>11</v>
      </c>
      <c r="K33" s="48" t="s">
        <v>324</v>
      </c>
    </row>
    <row r="34" spans="1:11" ht="30" customHeight="1">
      <c r="A34" s="45" t="s">
        <v>337</v>
      </c>
      <c r="B34" s="54">
        <v>9</v>
      </c>
      <c r="C34" s="46">
        <v>5</v>
      </c>
      <c r="E34" s="46">
        <v>4</v>
      </c>
      <c r="H34" s="48" t="s">
        <v>327</v>
      </c>
      <c r="I34" s="45" t="s">
        <v>146</v>
      </c>
      <c r="J34" s="41" t="s">
        <v>11</v>
      </c>
      <c r="K34" s="48" t="s">
        <v>326</v>
      </c>
    </row>
    <row r="35" spans="1:11" ht="30" customHeight="1">
      <c r="A35" s="45" t="s">
        <v>358</v>
      </c>
      <c r="B35" s="54">
        <v>4</v>
      </c>
      <c r="D35" s="46">
        <v>2</v>
      </c>
      <c r="F35" s="46">
        <v>2</v>
      </c>
      <c r="H35" s="49" t="s">
        <v>329</v>
      </c>
      <c r="I35" s="45" t="s">
        <v>330</v>
      </c>
      <c r="J35" s="41" t="s">
        <v>344</v>
      </c>
      <c r="K35" s="48" t="s">
        <v>328</v>
      </c>
    </row>
    <row r="36" spans="1:11" ht="30" customHeight="1">
      <c r="A36" s="45" t="s">
        <v>358</v>
      </c>
      <c r="B36" s="54">
        <v>4</v>
      </c>
      <c r="C36" s="46">
        <v>4</v>
      </c>
      <c r="H36" s="48" t="s">
        <v>332</v>
      </c>
      <c r="I36" s="45" t="s">
        <v>341</v>
      </c>
      <c r="J36" s="41" t="s">
        <v>345</v>
      </c>
      <c r="K36" s="48" t="s">
        <v>331</v>
      </c>
    </row>
    <row r="37" spans="1:11" s="43" customFormat="1" ht="30" customHeight="1">
      <c r="A37" s="42" t="s">
        <v>366</v>
      </c>
      <c r="B37" s="55"/>
      <c r="C37" s="44"/>
      <c r="D37" s="44"/>
      <c r="E37" s="44"/>
      <c r="F37" s="44"/>
      <c r="G37" s="44"/>
    </row>
    <row r="38" spans="1:11" ht="30" customHeight="1">
      <c r="A38" s="45" t="s">
        <v>367</v>
      </c>
      <c r="B38" s="54">
        <v>4</v>
      </c>
      <c r="G38" s="46">
        <v>4</v>
      </c>
      <c r="H38" s="49" t="s">
        <v>333</v>
      </c>
      <c r="I38" s="47" t="s">
        <v>335</v>
      </c>
      <c r="J38" s="41" t="s">
        <v>344</v>
      </c>
      <c r="K38" s="48" t="s">
        <v>334</v>
      </c>
    </row>
  </sheetData>
  <sheetProtection selectLockedCells="1" selectUnlockedCells="1"/>
  <autoFilter ref="A4:J4" xr:uid="{9D2F3901-0496-477F-A647-35AD2DCE6D53}"/>
  <mergeCells count="1">
    <mergeCell ref="A1:G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1B53-1840-400F-AA54-4C086EE5FFEA}">
  <dimension ref="A1:QJ37"/>
  <sheetViews>
    <sheetView workbookViewId="0">
      <selection activeCell="B22" sqref="B22"/>
    </sheetView>
  </sheetViews>
  <sheetFormatPr baseColWidth="10" defaultColWidth="10.83203125" defaultRowHeight="21" customHeight="1"/>
  <cols>
    <col min="1" max="1" width="8.83203125" style="22" customWidth="1"/>
    <col min="2" max="2" width="5.83203125" style="76" customWidth="1"/>
    <col min="3" max="7" width="5.33203125" style="21" customWidth="1"/>
    <col min="8" max="8" width="86" style="21" customWidth="1"/>
    <col min="9" max="9" width="34.83203125" style="21" customWidth="1"/>
    <col min="10" max="16384" width="10.83203125" style="21"/>
  </cols>
  <sheetData>
    <row r="1" spans="1:452" s="115" customFormat="1" ht="64" customHeight="1">
      <c r="A1" s="132" t="e" vm="1">
        <v>#VALUE!</v>
      </c>
      <c r="B1" s="132"/>
      <c r="C1" s="132"/>
      <c r="D1" s="132"/>
      <c r="E1" s="132"/>
      <c r="F1" s="132"/>
      <c r="G1" s="132"/>
      <c r="H1" s="116"/>
    </row>
    <row r="2" spans="1:452" s="119" customFormat="1" ht="25">
      <c r="A2" s="117" t="s">
        <v>379</v>
      </c>
      <c r="B2" s="118"/>
      <c r="E2" s="120"/>
      <c r="G2" s="121"/>
      <c r="H2" s="122"/>
    </row>
    <row r="3" spans="1:452" s="128" customFormat="1" ht="25">
      <c r="A3" s="123" t="s">
        <v>381</v>
      </c>
      <c r="B3" s="124"/>
      <c r="C3" s="125"/>
      <c r="E3" s="127"/>
      <c r="H3" s="126"/>
      <c r="I3" s="128" t="s">
        <v>395</v>
      </c>
    </row>
    <row r="4" spans="1:452" s="3" customFormat="1" ht="77">
      <c r="A4" s="94" t="s">
        <v>357</v>
      </c>
      <c r="B4" s="95" t="s">
        <v>0</v>
      </c>
      <c r="C4" s="96" t="s">
        <v>202</v>
      </c>
      <c r="D4" s="96" t="s">
        <v>203</v>
      </c>
      <c r="E4" s="96" t="s">
        <v>204</v>
      </c>
      <c r="F4" s="96" t="s">
        <v>205</v>
      </c>
      <c r="G4" s="96" t="s">
        <v>206</v>
      </c>
      <c r="H4" s="97" t="s">
        <v>3</v>
      </c>
      <c r="I4" s="97" t="s">
        <v>4</v>
      </c>
    </row>
    <row r="5" spans="1:452" s="93" customFormat="1" ht="21" customHeight="1">
      <c r="A5" s="90"/>
      <c r="B5" s="140">
        <f>SUM(C5:G5)</f>
        <v>108</v>
      </c>
      <c r="C5" s="91">
        <f>SUM(C6:C11)</f>
        <v>72</v>
      </c>
      <c r="D5" s="91">
        <f t="shared" ref="D5:G5" si="0">SUM(D6:D11)</f>
        <v>27</v>
      </c>
      <c r="E5" s="91">
        <f t="shared" si="0"/>
        <v>5</v>
      </c>
      <c r="F5" s="91">
        <f t="shared" si="0"/>
        <v>4</v>
      </c>
      <c r="G5" s="91">
        <f t="shared" si="0"/>
        <v>0</v>
      </c>
      <c r="H5" s="92" t="s">
        <v>353</v>
      </c>
    </row>
    <row r="6" spans="1:452" s="89" customFormat="1" ht="21" customHeight="1">
      <c r="A6" s="84">
        <v>1</v>
      </c>
      <c r="B6" s="85">
        <v>18</v>
      </c>
      <c r="C6" s="86">
        <v>18</v>
      </c>
      <c r="D6" s="86"/>
      <c r="E6" s="86"/>
      <c r="F6" s="86"/>
      <c r="G6" s="86"/>
      <c r="H6" s="87" t="s">
        <v>256</v>
      </c>
      <c r="I6" s="88" t="s">
        <v>10</v>
      </c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452" s="63" customFormat="1" ht="21" customHeight="1">
      <c r="A7" s="78">
        <v>1</v>
      </c>
      <c r="B7" s="73">
        <v>9</v>
      </c>
      <c r="C7" s="4">
        <v>5</v>
      </c>
      <c r="D7" s="4">
        <v>4</v>
      </c>
      <c r="E7" s="4"/>
      <c r="F7" s="4"/>
      <c r="G7" s="4"/>
      <c r="H7" s="62" t="s">
        <v>242</v>
      </c>
      <c r="I7" s="61" t="s">
        <v>36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spans="1:452" s="63" customFormat="1" ht="21" customHeight="1">
      <c r="A8" s="78">
        <v>1</v>
      </c>
      <c r="B8" s="73">
        <v>18</v>
      </c>
      <c r="C8" s="4">
        <v>13</v>
      </c>
      <c r="D8" s="4">
        <v>5</v>
      </c>
      <c r="E8" s="4"/>
      <c r="F8" s="4"/>
      <c r="G8" s="4"/>
      <c r="H8" s="62" t="s">
        <v>253</v>
      </c>
      <c r="I8" s="61" t="s">
        <v>243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spans="1:452" s="63" customFormat="1" ht="21" customHeight="1">
      <c r="A9" s="79">
        <v>1</v>
      </c>
      <c r="B9" s="74">
        <v>18</v>
      </c>
      <c r="C9" s="5">
        <v>9</v>
      </c>
      <c r="D9" s="5">
        <v>9</v>
      </c>
      <c r="E9" s="5"/>
      <c r="F9" s="5"/>
      <c r="G9" s="5"/>
      <c r="H9" s="64" t="s">
        <v>254</v>
      </c>
      <c r="I9" s="65" t="s">
        <v>244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  <c r="IU9" s="66"/>
      <c r="IV9" s="66"/>
      <c r="IW9" s="66"/>
      <c r="IX9" s="66"/>
      <c r="IY9" s="66"/>
      <c r="IZ9" s="66"/>
      <c r="JA9" s="66"/>
      <c r="JB9" s="66"/>
      <c r="JC9" s="66"/>
      <c r="JD9" s="66"/>
      <c r="JE9" s="66"/>
      <c r="JF9" s="66"/>
      <c r="JG9" s="66"/>
      <c r="JH9" s="66"/>
      <c r="JI9" s="66"/>
      <c r="JJ9" s="66"/>
      <c r="JK9" s="66"/>
      <c r="JL9" s="66"/>
      <c r="JM9" s="66"/>
      <c r="JN9" s="66"/>
      <c r="JO9" s="66"/>
      <c r="JP9" s="66"/>
      <c r="JQ9" s="66"/>
      <c r="JR9" s="66"/>
      <c r="JS9" s="66"/>
      <c r="JT9" s="66"/>
      <c r="JU9" s="66"/>
      <c r="JV9" s="66"/>
      <c r="JW9" s="66"/>
      <c r="JX9" s="66"/>
      <c r="JY9" s="66"/>
      <c r="JZ9" s="66"/>
      <c r="KA9" s="66"/>
      <c r="KB9" s="66"/>
      <c r="KC9" s="66"/>
      <c r="KD9" s="66"/>
      <c r="KE9" s="66"/>
      <c r="KF9" s="66"/>
      <c r="KG9" s="66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6"/>
      <c r="MB9" s="66"/>
      <c r="MC9" s="66"/>
      <c r="MD9" s="66"/>
      <c r="ME9" s="66"/>
      <c r="MF9" s="66"/>
      <c r="MG9" s="66"/>
      <c r="MH9" s="66"/>
      <c r="MI9" s="66"/>
      <c r="MJ9" s="66"/>
      <c r="MK9" s="66"/>
      <c r="ML9" s="66"/>
      <c r="MM9" s="66"/>
      <c r="MN9" s="66"/>
      <c r="MO9" s="66"/>
      <c r="MP9" s="66"/>
      <c r="MQ9" s="66"/>
      <c r="MR9" s="66"/>
      <c r="MS9" s="66"/>
      <c r="MT9" s="66"/>
      <c r="MU9" s="66"/>
      <c r="MV9" s="66"/>
      <c r="MW9" s="66"/>
      <c r="MX9" s="66"/>
      <c r="MY9" s="66"/>
      <c r="MZ9" s="66"/>
      <c r="NA9" s="66"/>
      <c r="NB9" s="66"/>
      <c r="NC9" s="66"/>
      <c r="ND9" s="66"/>
      <c r="NE9" s="66"/>
      <c r="NF9" s="66"/>
      <c r="NG9" s="66"/>
      <c r="NH9" s="66"/>
      <c r="NI9" s="66"/>
      <c r="NJ9" s="66"/>
      <c r="NK9" s="66"/>
      <c r="NL9" s="66"/>
      <c r="NM9" s="66"/>
      <c r="NN9" s="66"/>
      <c r="NO9" s="66"/>
      <c r="NP9" s="66"/>
      <c r="NQ9" s="66"/>
      <c r="NR9" s="66"/>
      <c r="NS9" s="66"/>
      <c r="NT9" s="66"/>
      <c r="NU9" s="66"/>
      <c r="NV9" s="66"/>
      <c r="NW9" s="66"/>
      <c r="NX9" s="66"/>
      <c r="NY9" s="66"/>
      <c r="NZ9" s="66"/>
      <c r="OA9" s="66"/>
      <c r="OB9" s="66"/>
      <c r="OC9" s="66"/>
      <c r="OD9" s="66"/>
      <c r="OE9" s="66"/>
      <c r="OF9" s="66"/>
      <c r="OG9" s="66"/>
      <c r="OH9" s="66"/>
      <c r="OI9" s="66"/>
      <c r="OJ9" s="66"/>
      <c r="OK9" s="66"/>
      <c r="OL9" s="66"/>
      <c r="OM9" s="66"/>
      <c r="ON9" s="66"/>
      <c r="OO9" s="66"/>
      <c r="OP9" s="66"/>
      <c r="OQ9" s="66"/>
      <c r="OR9" s="66"/>
      <c r="OS9" s="66"/>
      <c r="OT9" s="66"/>
      <c r="OU9" s="66"/>
      <c r="OV9" s="66"/>
      <c r="OW9" s="66"/>
      <c r="OX9" s="66"/>
      <c r="OY9" s="66"/>
      <c r="OZ9" s="66"/>
      <c r="PA9" s="66"/>
      <c r="PB9" s="66"/>
      <c r="PC9" s="66"/>
      <c r="PD9" s="66"/>
      <c r="PE9" s="66"/>
      <c r="PF9" s="66"/>
      <c r="PG9" s="66"/>
      <c r="PH9" s="66"/>
      <c r="PI9" s="66"/>
      <c r="PJ9" s="66"/>
      <c r="PK9" s="66"/>
      <c r="PL9" s="66"/>
      <c r="PM9" s="66"/>
      <c r="PN9" s="66"/>
      <c r="PO9" s="66"/>
      <c r="PP9" s="66"/>
      <c r="PQ9" s="66"/>
      <c r="PR9" s="66"/>
      <c r="PS9" s="66"/>
      <c r="PT9" s="66"/>
      <c r="PU9" s="66"/>
      <c r="PV9" s="66"/>
      <c r="PW9" s="66"/>
      <c r="PX9" s="66"/>
      <c r="PY9" s="66"/>
      <c r="PZ9" s="66"/>
      <c r="QA9" s="66"/>
      <c r="QB9" s="66"/>
      <c r="QC9" s="66"/>
      <c r="QD9" s="66"/>
      <c r="QE9" s="66"/>
      <c r="QF9" s="66"/>
      <c r="QG9" s="66"/>
      <c r="QH9" s="66"/>
      <c r="QI9" s="66"/>
      <c r="QJ9" s="66"/>
    </row>
    <row r="10" spans="1:452" s="63" customFormat="1" ht="68.25" customHeight="1">
      <c r="A10" s="78">
        <v>1</v>
      </c>
      <c r="B10" s="73">
        <v>36</v>
      </c>
      <c r="C10" s="4">
        <v>27</v>
      </c>
      <c r="D10" s="4">
        <v>9</v>
      </c>
      <c r="E10" s="4"/>
      <c r="F10" s="4"/>
      <c r="G10" s="4"/>
      <c r="H10" s="67" t="s">
        <v>388</v>
      </c>
      <c r="I10" s="68" t="s">
        <v>387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  <c r="IU10" s="61"/>
      <c r="IV10" s="61"/>
      <c r="IW10" s="61"/>
      <c r="IX10" s="61"/>
      <c r="IY10" s="61"/>
      <c r="IZ10" s="61"/>
      <c r="JA10" s="61"/>
      <c r="JB10" s="61"/>
      <c r="JC10" s="61"/>
      <c r="JD10" s="61"/>
      <c r="JE10" s="61"/>
      <c r="JF10" s="61"/>
      <c r="JG10" s="61"/>
      <c r="JH10" s="61"/>
      <c r="JI10" s="61"/>
      <c r="JJ10" s="61"/>
      <c r="JK10" s="61"/>
      <c r="JL10" s="61"/>
      <c r="JM10" s="61"/>
      <c r="JN10" s="61"/>
      <c r="JO10" s="61"/>
      <c r="JP10" s="61"/>
      <c r="JQ10" s="61"/>
      <c r="JR10" s="61"/>
      <c r="JS10" s="61"/>
      <c r="JT10" s="61"/>
      <c r="JU10" s="61"/>
      <c r="JV10" s="61"/>
      <c r="JW10" s="61"/>
      <c r="JX10" s="61"/>
      <c r="JY10" s="61"/>
      <c r="JZ10" s="61"/>
      <c r="KA10" s="61"/>
      <c r="KB10" s="61"/>
      <c r="KC10" s="61"/>
      <c r="KD10" s="61"/>
      <c r="KE10" s="61"/>
      <c r="KF10" s="61"/>
      <c r="KG10" s="61"/>
      <c r="KH10" s="61"/>
      <c r="KI10" s="61"/>
      <c r="KJ10" s="61"/>
      <c r="KK10" s="61"/>
      <c r="KL10" s="61"/>
      <c r="KM10" s="61"/>
      <c r="KN10" s="61"/>
      <c r="KO10" s="61"/>
      <c r="KP10" s="61"/>
      <c r="KQ10" s="61"/>
      <c r="KR10" s="61"/>
      <c r="KS10" s="61"/>
      <c r="KT10" s="61"/>
      <c r="KU10" s="61"/>
      <c r="KV10" s="61"/>
      <c r="KW10" s="61"/>
      <c r="KX10" s="61"/>
      <c r="KY10" s="61"/>
      <c r="KZ10" s="61"/>
      <c r="LA10" s="61"/>
      <c r="LB10" s="61"/>
      <c r="LC10" s="61"/>
      <c r="LD10" s="61"/>
      <c r="LE10" s="61"/>
      <c r="LF10" s="61"/>
      <c r="LG10" s="61"/>
      <c r="LH10" s="61"/>
      <c r="LI10" s="61"/>
      <c r="LJ10" s="61"/>
      <c r="LK10" s="61"/>
      <c r="LL10" s="61"/>
      <c r="LM10" s="61"/>
      <c r="LN10" s="61"/>
      <c r="LO10" s="61"/>
      <c r="LP10" s="61"/>
      <c r="LQ10" s="61"/>
      <c r="LR10" s="61"/>
      <c r="LS10" s="61"/>
      <c r="LT10" s="61"/>
      <c r="LU10" s="61"/>
      <c r="LV10" s="61"/>
      <c r="LW10" s="61"/>
      <c r="LX10" s="61"/>
      <c r="LY10" s="61"/>
      <c r="LZ10" s="61"/>
      <c r="MA10" s="61"/>
      <c r="MB10" s="61"/>
      <c r="MC10" s="61"/>
      <c r="MD10" s="61"/>
      <c r="ME10" s="61"/>
      <c r="MF10" s="61"/>
      <c r="MG10" s="61"/>
      <c r="MH10" s="61"/>
      <c r="MI10" s="61"/>
      <c r="MJ10" s="61"/>
      <c r="MK10" s="61"/>
      <c r="ML10" s="61"/>
      <c r="MM10" s="61"/>
      <c r="MN10" s="61"/>
      <c r="MO10" s="61"/>
      <c r="MP10" s="61"/>
      <c r="MQ10" s="61"/>
      <c r="MR10" s="61"/>
      <c r="MS10" s="61"/>
      <c r="MT10" s="61"/>
      <c r="MU10" s="61"/>
      <c r="MV10" s="61"/>
      <c r="MW10" s="61"/>
      <c r="MX10" s="61"/>
      <c r="MY10" s="61"/>
      <c r="MZ10" s="61"/>
      <c r="NA10" s="61"/>
      <c r="NB10" s="61"/>
      <c r="NC10" s="61"/>
      <c r="ND10" s="61"/>
      <c r="NE10" s="61"/>
      <c r="NF10" s="61"/>
      <c r="NG10" s="61"/>
      <c r="NH10" s="61"/>
      <c r="NI10" s="61"/>
      <c r="NJ10" s="61"/>
      <c r="NK10" s="61"/>
      <c r="NL10" s="61"/>
      <c r="NM10" s="61"/>
      <c r="NN10" s="61"/>
      <c r="NO10" s="61"/>
      <c r="NP10" s="61"/>
      <c r="NQ10" s="61"/>
      <c r="NR10" s="61"/>
      <c r="NS10" s="61"/>
      <c r="NT10" s="61"/>
      <c r="NU10" s="61"/>
      <c r="NV10" s="61"/>
      <c r="NW10" s="61"/>
      <c r="NX10" s="61"/>
      <c r="NY10" s="61"/>
      <c r="NZ10" s="61"/>
      <c r="OA10" s="61"/>
      <c r="OB10" s="61"/>
      <c r="OC10" s="61"/>
      <c r="OD10" s="61"/>
      <c r="OE10" s="61"/>
      <c r="OF10" s="61"/>
      <c r="OG10" s="61"/>
      <c r="OH10" s="61"/>
      <c r="OI10" s="61"/>
      <c r="OJ10" s="61"/>
      <c r="OK10" s="61"/>
      <c r="OL10" s="61"/>
      <c r="OM10" s="61"/>
      <c r="ON10" s="61"/>
      <c r="OO10" s="61"/>
      <c r="OP10" s="61"/>
      <c r="OQ10" s="61"/>
      <c r="OR10" s="61"/>
      <c r="OS10" s="61"/>
      <c r="OT10" s="61"/>
      <c r="OU10" s="61"/>
      <c r="OV10" s="61"/>
      <c r="OW10" s="61"/>
      <c r="OX10" s="61"/>
      <c r="OY10" s="61"/>
      <c r="OZ10" s="61"/>
      <c r="PA10" s="61"/>
      <c r="PB10" s="61"/>
      <c r="PC10" s="61"/>
      <c r="PD10" s="61"/>
      <c r="PE10" s="61"/>
      <c r="PF10" s="61"/>
      <c r="PG10" s="61"/>
      <c r="PH10" s="61"/>
      <c r="PI10" s="61"/>
      <c r="PJ10" s="61"/>
      <c r="PK10" s="61"/>
      <c r="PL10" s="61"/>
      <c r="PM10" s="61"/>
      <c r="PN10" s="61"/>
      <c r="PO10" s="61"/>
      <c r="PP10" s="61"/>
      <c r="PQ10" s="61"/>
      <c r="PR10" s="61"/>
      <c r="PS10" s="61"/>
      <c r="PT10" s="61"/>
      <c r="PU10" s="61"/>
      <c r="PV10" s="61"/>
      <c r="PW10" s="61"/>
      <c r="PX10" s="61"/>
      <c r="PY10" s="61"/>
      <c r="PZ10" s="61"/>
      <c r="QA10" s="61"/>
      <c r="QB10" s="61"/>
      <c r="QC10" s="61"/>
      <c r="QD10" s="61"/>
      <c r="QE10" s="61"/>
      <c r="QF10" s="61"/>
      <c r="QG10" s="61"/>
      <c r="QH10" s="61"/>
      <c r="QI10" s="61"/>
      <c r="QJ10" s="61"/>
    </row>
    <row r="11" spans="1:452" s="63" customFormat="1" ht="21" customHeight="1">
      <c r="A11" s="78">
        <v>1</v>
      </c>
      <c r="B11" s="73">
        <v>9</v>
      </c>
      <c r="C11" s="4"/>
      <c r="D11" s="4"/>
      <c r="E11" s="4">
        <v>5</v>
      </c>
      <c r="F11" s="4">
        <v>4</v>
      </c>
      <c r="G11" s="4"/>
      <c r="H11" s="67" t="s">
        <v>255</v>
      </c>
      <c r="I11" s="61" t="s">
        <v>245</v>
      </c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  <c r="IX11" s="61"/>
      <c r="IY11" s="61"/>
      <c r="IZ11" s="61"/>
      <c r="JA11" s="61"/>
      <c r="JB11" s="61"/>
      <c r="JC11" s="61"/>
      <c r="JD11" s="61"/>
      <c r="JE11" s="61"/>
      <c r="JF11" s="61"/>
      <c r="JG11" s="61"/>
      <c r="JH11" s="61"/>
      <c r="JI11" s="61"/>
      <c r="JJ11" s="61"/>
      <c r="JK11" s="61"/>
      <c r="JL11" s="61"/>
      <c r="JM11" s="61"/>
      <c r="JN11" s="61"/>
      <c r="JO11" s="61"/>
      <c r="JP11" s="61"/>
      <c r="JQ11" s="61"/>
      <c r="JR11" s="61"/>
      <c r="JS11" s="61"/>
      <c r="JT11" s="61"/>
      <c r="JU11" s="61"/>
      <c r="JV11" s="61"/>
      <c r="JW11" s="61"/>
      <c r="JX11" s="61"/>
      <c r="JY11" s="61"/>
      <c r="JZ11" s="61"/>
      <c r="KA11" s="61"/>
      <c r="KB11" s="61"/>
      <c r="KC11" s="61"/>
      <c r="KD11" s="61"/>
      <c r="KE11" s="61"/>
      <c r="KF11" s="61"/>
      <c r="KG11" s="61"/>
      <c r="KH11" s="61"/>
      <c r="KI11" s="61"/>
      <c r="KJ11" s="61"/>
      <c r="KK11" s="61"/>
      <c r="KL11" s="61"/>
      <c r="KM11" s="61"/>
      <c r="KN11" s="61"/>
      <c r="KO11" s="61"/>
      <c r="KP11" s="61"/>
      <c r="KQ11" s="61"/>
      <c r="KR11" s="61"/>
      <c r="KS11" s="61"/>
      <c r="KT11" s="61"/>
      <c r="KU11" s="61"/>
      <c r="KV11" s="61"/>
      <c r="KW11" s="61"/>
      <c r="KX11" s="61"/>
      <c r="KY11" s="61"/>
      <c r="KZ11" s="61"/>
      <c r="LA11" s="61"/>
      <c r="LB11" s="61"/>
      <c r="LC11" s="61"/>
      <c r="LD11" s="61"/>
      <c r="LE11" s="61"/>
      <c r="LF11" s="61"/>
      <c r="LG11" s="61"/>
      <c r="LH11" s="61"/>
      <c r="LI11" s="61"/>
      <c r="LJ11" s="61"/>
      <c r="LK11" s="61"/>
      <c r="LL11" s="61"/>
      <c r="LM11" s="61"/>
      <c r="LN11" s="61"/>
      <c r="LO11" s="61"/>
      <c r="LP11" s="61"/>
      <c r="LQ11" s="61"/>
      <c r="LR11" s="61"/>
      <c r="LS11" s="61"/>
      <c r="LT11" s="61"/>
      <c r="LU11" s="61"/>
      <c r="LV11" s="61"/>
      <c r="LW11" s="61"/>
      <c r="LX11" s="61"/>
      <c r="LY11" s="61"/>
      <c r="LZ11" s="61"/>
      <c r="MA11" s="61"/>
      <c r="MB11" s="61"/>
      <c r="MC11" s="61"/>
      <c r="MD11" s="61"/>
      <c r="ME11" s="61"/>
      <c r="MF11" s="61"/>
      <c r="MG11" s="61"/>
      <c r="MH11" s="61"/>
      <c r="MI11" s="61"/>
      <c r="MJ11" s="61"/>
      <c r="MK11" s="61"/>
      <c r="ML11" s="61"/>
      <c r="MM11" s="61"/>
      <c r="MN11" s="61"/>
      <c r="MO11" s="61"/>
      <c r="MP11" s="61"/>
      <c r="MQ11" s="61"/>
      <c r="MR11" s="61"/>
      <c r="MS11" s="61"/>
      <c r="MT11" s="61"/>
      <c r="MU11" s="61"/>
      <c r="MV11" s="61"/>
      <c r="MW11" s="61"/>
      <c r="MX11" s="61"/>
      <c r="MY11" s="61"/>
      <c r="MZ11" s="61"/>
      <c r="NA11" s="61"/>
      <c r="NB11" s="61"/>
      <c r="NC11" s="61"/>
      <c r="ND11" s="61"/>
      <c r="NE11" s="61"/>
      <c r="NF11" s="61"/>
      <c r="NG11" s="61"/>
      <c r="NH11" s="61"/>
      <c r="NI11" s="61"/>
      <c r="NJ11" s="61"/>
      <c r="NK11" s="61"/>
      <c r="NL11" s="61"/>
      <c r="NM11" s="61"/>
      <c r="NN11" s="61"/>
      <c r="NO11" s="61"/>
      <c r="NP11" s="61"/>
      <c r="NQ11" s="61"/>
      <c r="NR11" s="61"/>
      <c r="NS11" s="61"/>
      <c r="NT11" s="61"/>
      <c r="NU11" s="61"/>
      <c r="NV11" s="61"/>
      <c r="NW11" s="61"/>
      <c r="NX11" s="61"/>
      <c r="NY11" s="61"/>
      <c r="NZ11" s="61"/>
      <c r="OA11" s="61"/>
      <c r="OB11" s="61"/>
      <c r="OC11" s="61"/>
      <c r="OD11" s="61"/>
      <c r="OE11" s="61"/>
      <c r="OF11" s="61"/>
      <c r="OG11" s="61"/>
      <c r="OH11" s="61"/>
      <c r="OI11" s="61"/>
      <c r="OJ11" s="61"/>
      <c r="OK11" s="61"/>
      <c r="OL11" s="61"/>
      <c r="OM11" s="61"/>
      <c r="ON11" s="61"/>
      <c r="OO11" s="61"/>
      <c r="OP11" s="61"/>
      <c r="OQ11" s="61"/>
      <c r="OR11" s="61"/>
      <c r="OS11" s="61"/>
      <c r="OT11" s="61"/>
      <c r="OU11" s="61"/>
      <c r="OV11" s="61"/>
      <c r="OW11" s="61"/>
      <c r="OX11" s="61"/>
      <c r="OY11" s="61"/>
      <c r="OZ11" s="61"/>
      <c r="PA11" s="61"/>
      <c r="PB11" s="61"/>
      <c r="PC11" s="61"/>
      <c r="PD11" s="61"/>
      <c r="PE11" s="61"/>
      <c r="PF11" s="61"/>
      <c r="PG11" s="61"/>
      <c r="PH11" s="61"/>
      <c r="PI11" s="61"/>
      <c r="PJ11" s="61"/>
      <c r="PK11" s="61"/>
      <c r="PL11" s="61"/>
      <c r="PM11" s="61"/>
      <c r="PN11" s="61"/>
      <c r="PO11" s="61"/>
      <c r="PP11" s="61"/>
      <c r="PQ11" s="61"/>
      <c r="PR11" s="61"/>
      <c r="PS11" s="61"/>
      <c r="PT11" s="61"/>
      <c r="PU11" s="61"/>
      <c r="PV11" s="61"/>
      <c r="PW11" s="61"/>
      <c r="PX11" s="61"/>
      <c r="PY11" s="61"/>
      <c r="PZ11" s="61"/>
      <c r="QA11" s="61"/>
      <c r="QB11" s="61"/>
      <c r="QC11" s="61"/>
      <c r="QD11" s="61"/>
      <c r="QE11" s="61"/>
      <c r="QF11" s="61"/>
      <c r="QG11" s="61"/>
      <c r="QH11" s="61"/>
      <c r="QI11" s="61"/>
      <c r="QJ11" s="61"/>
    </row>
    <row r="12" spans="1:452" s="81" customFormat="1" ht="21" customHeight="1">
      <c r="A12" s="78"/>
      <c r="B12" s="73"/>
      <c r="C12" s="4"/>
      <c r="D12" s="4"/>
      <c r="E12" s="4"/>
      <c r="F12" s="4"/>
      <c r="G12" s="4"/>
      <c r="H12" s="80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  <c r="IR12" s="61"/>
      <c r="IS12" s="61"/>
      <c r="IT12" s="61"/>
      <c r="IU12" s="61"/>
      <c r="IV12" s="61"/>
      <c r="IW12" s="61"/>
      <c r="IX12" s="61"/>
      <c r="IY12" s="61"/>
      <c r="IZ12" s="61"/>
      <c r="JA12" s="61"/>
      <c r="JB12" s="61"/>
      <c r="JC12" s="61"/>
      <c r="JD12" s="61"/>
      <c r="JE12" s="61"/>
      <c r="JF12" s="61"/>
      <c r="JG12" s="61"/>
      <c r="JH12" s="61"/>
      <c r="JI12" s="61"/>
      <c r="JJ12" s="61"/>
      <c r="JK12" s="61"/>
      <c r="JL12" s="61"/>
      <c r="JM12" s="61"/>
      <c r="JN12" s="61"/>
      <c r="JO12" s="61"/>
      <c r="JP12" s="61"/>
      <c r="JQ12" s="61"/>
      <c r="JR12" s="61"/>
      <c r="JS12" s="61"/>
      <c r="JT12" s="61"/>
      <c r="JU12" s="61"/>
      <c r="JV12" s="61"/>
      <c r="JW12" s="61"/>
      <c r="JX12" s="61"/>
      <c r="JY12" s="61"/>
      <c r="JZ12" s="61"/>
      <c r="KA12" s="61"/>
      <c r="KB12" s="61"/>
      <c r="KC12" s="61"/>
      <c r="KD12" s="61"/>
      <c r="KE12" s="61"/>
      <c r="KF12" s="61"/>
      <c r="KG12" s="61"/>
      <c r="KH12" s="61"/>
      <c r="KI12" s="61"/>
      <c r="KJ12" s="61"/>
      <c r="KK12" s="61"/>
      <c r="KL12" s="61"/>
      <c r="KM12" s="61"/>
      <c r="KN12" s="61"/>
      <c r="KO12" s="61"/>
      <c r="KP12" s="61"/>
      <c r="KQ12" s="61"/>
      <c r="KR12" s="61"/>
      <c r="KS12" s="61"/>
      <c r="KT12" s="61"/>
      <c r="KU12" s="61"/>
      <c r="KV12" s="61"/>
      <c r="KW12" s="61"/>
      <c r="KX12" s="61"/>
      <c r="KY12" s="61"/>
      <c r="KZ12" s="61"/>
      <c r="LA12" s="61"/>
      <c r="LB12" s="61"/>
      <c r="LC12" s="61"/>
      <c r="LD12" s="61"/>
      <c r="LE12" s="61"/>
      <c r="LF12" s="61"/>
      <c r="LG12" s="61"/>
      <c r="LH12" s="61"/>
      <c r="LI12" s="61"/>
      <c r="LJ12" s="61"/>
      <c r="LK12" s="61"/>
      <c r="LL12" s="61"/>
      <c r="LM12" s="61"/>
      <c r="LN12" s="61"/>
      <c r="LO12" s="61"/>
      <c r="LP12" s="61"/>
      <c r="LQ12" s="61"/>
      <c r="LR12" s="61"/>
      <c r="LS12" s="61"/>
      <c r="LT12" s="61"/>
      <c r="LU12" s="61"/>
      <c r="LV12" s="61"/>
      <c r="LW12" s="61"/>
      <c r="LX12" s="61"/>
      <c r="LY12" s="61"/>
      <c r="LZ12" s="61"/>
      <c r="MA12" s="61"/>
      <c r="MB12" s="61"/>
      <c r="MC12" s="61"/>
      <c r="MD12" s="61"/>
      <c r="ME12" s="61"/>
      <c r="MF12" s="61"/>
      <c r="MG12" s="61"/>
      <c r="MH12" s="61"/>
      <c r="MI12" s="61"/>
      <c r="MJ12" s="61"/>
      <c r="MK12" s="61"/>
      <c r="ML12" s="61"/>
      <c r="MM12" s="61"/>
      <c r="MN12" s="61"/>
      <c r="MO12" s="61"/>
      <c r="MP12" s="61"/>
      <c r="MQ12" s="61"/>
      <c r="MR12" s="61"/>
      <c r="MS12" s="61"/>
      <c r="MT12" s="61"/>
      <c r="MU12" s="61"/>
      <c r="MV12" s="61"/>
      <c r="MW12" s="61"/>
      <c r="MX12" s="61"/>
      <c r="MY12" s="61"/>
      <c r="MZ12" s="61"/>
      <c r="NA12" s="61"/>
      <c r="NB12" s="61"/>
      <c r="NC12" s="61"/>
      <c r="ND12" s="61"/>
      <c r="NE12" s="61"/>
      <c r="NF12" s="61"/>
      <c r="NG12" s="61"/>
      <c r="NH12" s="61"/>
      <c r="NI12" s="61"/>
      <c r="NJ12" s="61"/>
      <c r="NK12" s="61"/>
      <c r="NL12" s="61"/>
      <c r="NM12" s="61"/>
      <c r="NN12" s="61"/>
      <c r="NO12" s="61"/>
      <c r="NP12" s="61"/>
      <c r="NQ12" s="61"/>
      <c r="NR12" s="61"/>
      <c r="NS12" s="61"/>
      <c r="NT12" s="61"/>
      <c r="NU12" s="61"/>
      <c r="NV12" s="61"/>
      <c r="NW12" s="61"/>
      <c r="NX12" s="61"/>
      <c r="NY12" s="61"/>
      <c r="NZ12" s="61"/>
      <c r="OA12" s="61"/>
      <c r="OB12" s="61"/>
      <c r="OC12" s="61"/>
      <c r="OD12" s="61"/>
      <c r="OE12" s="61"/>
      <c r="OF12" s="61"/>
      <c r="OG12" s="61"/>
      <c r="OH12" s="61"/>
      <c r="OI12" s="61"/>
      <c r="OJ12" s="61"/>
      <c r="OK12" s="61"/>
      <c r="OL12" s="61"/>
      <c r="OM12" s="61"/>
      <c r="ON12" s="61"/>
      <c r="OO12" s="61"/>
      <c r="OP12" s="61"/>
      <c r="OQ12" s="61"/>
      <c r="OR12" s="61"/>
      <c r="OS12" s="61"/>
      <c r="OT12" s="61"/>
      <c r="OU12" s="61"/>
      <c r="OV12" s="61"/>
      <c r="OW12" s="61"/>
      <c r="OX12" s="61"/>
      <c r="OY12" s="61"/>
      <c r="OZ12" s="61"/>
      <c r="PA12" s="61"/>
      <c r="PB12" s="61"/>
      <c r="PC12" s="61"/>
      <c r="PD12" s="61"/>
      <c r="PE12" s="61"/>
      <c r="PF12" s="61"/>
      <c r="PG12" s="61"/>
      <c r="PH12" s="61"/>
      <c r="PI12" s="61"/>
      <c r="PJ12" s="61"/>
      <c r="PK12" s="61"/>
      <c r="PL12" s="61"/>
      <c r="PM12" s="61"/>
      <c r="PN12" s="61"/>
      <c r="PO12" s="61"/>
      <c r="PP12" s="61"/>
      <c r="PQ12" s="61"/>
      <c r="PR12" s="61"/>
      <c r="PS12" s="61"/>
      <c r="PT12" s="61"/>
      <c r="PU12" s="61"/>
      <c r="PV12" s="61"/>
      <c r="PW12" s="61"/>
      <c r="PX12" s="61"/>
      <c r="PY12" s="61"/>
      <c r="PZ12" s="61"/>
      <c r="QA12" s="61"/>
      <c r="QB12" s="61"/>
      <c r="QC12" s="61"/>
      <c r="QD12" s="61"/>
      <c r="QE12" s="61"/>
      <c r="QF12" s="61"/>
      <c r="QG12" s="61"/>
      <c r="QH12" s="61"/>
      <c r="QI12" s="61"/>
      <c r="QJ12" s="61"/>
    </row>
    <row r="13" spans="1:452" s="8" customFormat="1" ht="21" customHeight="1">
      <c r="A13" s="6"/>
      <c r="B13" s="141">
        <f>SUM(C13:G13)</f>
        <v>90</v>
      </c>
      <c r="C13" s="82">
        <f>SUM(C14:C20)</f>
        <v>0</v>
      </c>
      <c r="D13" s="82">
        <f t="shared" ref="D13:G13" si="1">SUM(D14:D20)</f>
        <v>9</v>
      </c>
      <c r="E13" s="82">
        <f t="shared" si="1"/>
        <v>28</v>
      </c>
      <c r="F13" s="82">
        <f t="shared" si="1"/>
        <v>35</v>
      </c>
      <c r="G13" s="98">
        <f t="shared" si="1"/>
        <v>18</v>
      </c>
      <c r="H13" s="92" t="s">
        <v>354</v>
      </c>
      <c r="I13" s="9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</row>
    <row r="14" spans="1:452" s="3" customFormat="1" ht="21" customHeight="1">
      <c r="A14" s="9">
        <v>2</v>
      </c>
      <c r="B14" s="75">
        <v>9</v>
      </c>
      <c r="C14" s="69"/>
      <c r="D14" s="69">
        <v>4</v>
      </c>
      <c r="E14" s="69"/>
      <c r="F14" s="69">
        <v>5</v>
      </c>
      <c r="G14" s="69"/>
      <c r="H14" s="100" t="s">
        <v>375</v>
      </c>
      <c r="I14" s="15" t="s">
        <v>276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</row>
    <row r="15" spans="1:452" s="3" customFormat="1" ht="21" customHeight="1">
      <c r="A15" s="9">
        <v>2</v>
      </c>
      <c r="B15" s="75">
        <v>18</v>
      </c>
      <c r="C15" s="69"/>
      <c r="D15" s="69"/>
      <c r="E15" s="69">
        <v>14</v>
      </c>
      <c r="F15" s="83">
        <v>4</v>
      </c>
      <c r="G15" s="69"/>
      <c r="H15" s="12" t="s">
        <v>247</v>
      </c>
      <c r="I15" s="13" t="s">
        <v>378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</row>
    <row r="16" spans="1:452" s="3" customFormat="1" ht="21" customHeight="1">
      <c r="A16" s="9">
        <v>2</v>
      </c>
      <c r="B16" s="75">
        <v>18</v>
      </c>
      <c r="C16" s="69"/>
      <c r="D16" s="69"/>
      <c r="E16" s="69">
        <v>14</v>
      </c>
      <c r="F16" s="69">
        <v>4</v>
      </c>
      <c r="G16" s="69"/>
      <c r="H16" s="12" t="s">
        <v>248</v>
      </c>
      <c r="I16" s="15" t="s">
        <v>346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</row>
    <row r="17" spans="1:452" s="3" customFormat="1" ht="32.25" customHeight="1">
      <c r="A17" s="9">
        <v>2</v>
      </c>
      <c r="B17" s="75">
        <v>23</v>
      </c>
      <c r="C17" s="69"/>
      <c r="D17" s="69">
        <v>5</v>
      </c>
      <c r="E17" s="69"/>
      <c r="F17" s="69">
        <v>18</v>
      </c>
      <c r="G17" s="69"/>
      <c r="H17" s="12" t="s">
        <v>249</v>
      </c>
      <c r="I17" s="13" t="s">
        <v>376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</row>
    <row r="18" spans="1:452" s="3" customFormat="1" ht="21" customHeight="1">
      <c r="A18" s="9">
        <v>2</v>
      </c>
      <c r="B18" s="75">
        <v>9</v>
      </c>
      <c r="C18" s="69"/>
      <c r="D18" s="69"/>
      <c r="E18" s="69"/>
      <c r="F18" s="69"/>
      <c r="G18" s="69">
        <v>9</v>
      </c>
      <c r="H18" s="12" t="s">
        <v>262</v>
      </c>
      <c r="I18" s="11" t="s">
        <v>394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</row>
    <row r="19" spans="1:452" s="3" customFormat="1" ht="21" customHeight="1">
      <c r="A19" s="9">
        <v>2</v>
      </c>
      <c r="B19" s="75">
        <v>4</v>
      </c>
      <c r="C19" s="69"/>
      <c r="D19" s="69"/>
      <c r="E19" s="69"/>
      <c r="F19" s="69">
        <v>4</v>
      </c>
      <c r="G19" s="69"/>
      <c r="H19" s="10" t="s">
        <v>368</v>
      </c>
      <c r="I19" s="15" t="s">
        <v>347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</row>
    <row r="20" spans="1:452" s="3" customFormat="1" ht="21" customHeight="1">
      <c r="A20" s="9">
        <v>2</v>
      </c>
      <c r="B20" s="75">
        <v>9</v>
      </c>
      <c r="C20" s="24"/>
      <c r="D20" s="24"/>
      <c r="E20" s="24"/>
      <c r="F20" s="24"/>
      <c r="G20" s="69">
        <v>9</v>
      </c>
      <c r="H20" s="14" t="s">
        <v>374</v>
      </c>
      <c r="I20" s="11" t="s">
        <v>369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</row>
    <row r="21" spans="1:452" s="3" customFormat="1" ht="21" customHeight="1">
      <c r="A21" s="9"/>
      <c r="B21" s="75"/>
      <c r="C21" s="24"/>
      <c r="D21" s="24"/>
      <c r="E21" s="24"/>
      <c r="F21" s="24"/>
      <c r="G21" s="69"/>
      <c r="H21" s="7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</row>
    <row r="22" spans="1:452" s="8" customFormat="1" ht="21" customHeight="1">
      <c r="A22" s="6"/>
      <c r="B22" s="141">
        <f>SUM(C22:G22)</f>
        <v>86</v>
      </c>
      <c r="C22" s="82">
        <f>SUM(C23:C29)</f>
        <v>4</v>
      </c>
      <c r="D22" s="82">
        <f t="shared" ref="D22:G22" si="2">SUM(D23:D29)</f>
        <v>13</v>
      </c>
      <c r="E22" s="82">
        <f t="shared" si="2"/>
        <v>19</v>
      </c>
      <c r="F22" s="82">
        <f t="shared" si="2"/>
        <v>41</v>
      </c>
      <c r="G22" s="98">
        <f t="shared" si="2"/>
        <v>9</v>
      </c>
      <c r="H22" s="92" t="s">
        <v>355</v>
      </c>
      <c r="I22" s="9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</row>
    <row r="23" spans="1:452" s="3" customFormat="1" ht="21" customHeight="1">
      <c r="A23" s="9">
        <v>3</v>
      </c>
      <c r="B23" s="75">
        <v>5</v>
      </c>
      <c r="C23" s="24"/>
      <c r="D23" s="24"/>
      <c r="E23" s="24"/>
      <c r="F23" s="69">
        <v>5</v>
      </c>
      <c r="G23" s="24"/>
      <c r="H23" s="101" t="s">
        <v>246</v>
      </c>
      <c r="I23" s="15" t="s">
        <v>266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</row>
    <row r="24" spans="1:452" s="3" customFormat="1" ht="21" customHeight="1">
      <c r="A24" s="1">
        <v>3</v>
      </c>
      <c r="B24" s="72">
        <v>18</v>
      </c>
      <c r="C24" s="70"/>
      <c r="D24" s="70"/>
      <c r="E24" s="70">
        <v>14</v>
      </c>
      <c r="F24" s="70">
        <v>4</v>
      </c>
      <c r="G24" s="70"/>
      <c r="H24" s="15" t="s">
        <v>370</v>
      </c>
      <c r="I24" s="15" t="s">
        <v>348</v>
      </c>
    </row>
    <row r="25" spans="1:452" s="3" customFormat="1" ht="21" customHeight="1">
      <c r="A25" s="1">
        <v>3</v>
      </c>
      <c r="B25" s="72">
        <v>18</v>
      </c>
      <c r="C25" s="70"/>
      <c r="D25" s="70">
        <v>9</v>
      </c>
      <c r="E25" s="70"/>
      <c r="F25" s="70">
        <v>9</v>
      </c>
      <c r="G25" s="70"/>
      <c r="H25" s="15" t="s">
        <v>250</v>
      </c>
      <c r="I25" s="15" t="s">
        <v>356</v>
      </c>
    </row>
    <row r="26" spans="1:452" s="3" customFormat="1" ht="21" customHeight="1">
      <c r="A26" s="1">
        <v>3</v>
      </c>
      <c r="B26" s="72">
        <v>9</v>
      </c>
      <c r="C26" s="70">
        <v>4</v>
      </c>
      <c r="D26" s="70"/>
      <c r="E26" s="70">
        <v>5</v>
      </c>
      <c r="F26" s="70"/>
      <c r="G26" s="70"/>
      <c r="H26" s="15" t="s">
        <v>371</v>
      </c>
      <c r="I26" s="3" t="s">
        <v>112</v>
      </c>
    </row>
    <row r="27" spans="1:452" s="3" customFormat="1" ht="21" customHeight="1">
      <c r="A27" s="1">
        <v>3</v>
      </c>
      <c r="B27" s="72">
        <v>9</v>
      </c>
      <c r="C27" s="70"/>
      <c r="D27" s="70">
        <v>4</v>
      </c>
      <c r="E27" s="70"/>
      <c r="F27" s="70">
        <v>5</v>
      </c>
      <c r="G27" s="70"/>
      <c r="H27" s="15" t="s">
        <v>251</v>
      </c>
      <c r="I27" s="15" t="s">
        <v>170</v>
      </c>
    </row>
    <row r="28" spans="1:452" s="3" customFormat="1" ht="21" customHeight="1">
      <c r="A28" s="1">
        <v>3</v>
      </c>
      <c r="B28" s="72">
        <v>9</v>
      </c>
      <c r="C28" s="70"/>
      <c r="D28" s="70"/>
      <c r="E28" s="70"/>
      <c r="F28" s="70"/>
      <c r="G28" s="70">
        <v>9</v>
      </c>
      <c r="H28" s="15" t="s">
        <v>252</v>
      </c>
      <c r="I28" s="3" t="s">
        <v>356</v>
      </c>
    </row>
    <row r="29" spans="1:452" s="3" customFormat="1" ht="21" customHeight="1">
      <c r="A29" s="1">
        <v>3</v>
      </c>
      <c r="B29" s="72">
        <v>18</v>
      </c>
      <c r="C29" s="70"/>
      <c r="D29" s="70"/>
      <c r="E29" s="70"/>
      <c r="F29" s="70">
        <v>18</v>
      </c>
      <c r="G29" s="70"/>
      <c r="H29" s="30" t="s">
        <v>261</v>
      </c>
      <c r="I29" s="16" t="s">
        <v>377</v>
      </c>
    </row>
    <row r="32" spans="1:452" ht="21" customHeight="1">
      <c r="B32" s="71" t="s">
        <v>268</v>
      </c>
      <c r="C32" s="17">
        <v>80</v>
      </c>
      <c r="D32" s="17">
        <v>30</v>
      </c>
      <c r="E32" s="17">
        <v>80</v>
      </c>
      <c r="F32" s="17">
        <v>70</v>
      </c>
      <c r="G32" s="17">
        <v>70</v>
      </c>
    </row>
    <row r="33" spans="2:8" ht="21" customHeight="1">
      <c r="B33" s="76" t="s">
        <v>349</v>
      </c>
      <c r="C33" s="20">
        <f>C5+C13+C22</f>
        <v>76</v>
      </c>
      <c r="D33" s="20">
        <f t="shared" ref="D33:G33" si="3">D5+D13+D22</f>
        <v>49</v>
      </c>
      <c r="E33" s="20">
        <f t="shared" si="3"/>
        <v>52</v>
      </c>
      <c r="F33" s="20">
        <f t="shared" si="3"/>
        <v>80</v>
      </c>
      <c r="G33" s="20">
        <f t="shared" si="3"/>
        <v>27</v>
      </c>
      <c r="H33" s="138">
        <f>SUM(C33:G33)</f>
        <v>284</v>
      </c>
    </row>
    <row r="34" spans="2:8" ht="21" customHeight="1">
      <c r="C34" s="22"/>
      <c r="D34" s="22"/>
      <c r="E34" s="22"/>
      <c r="F34" s="22"/>
      <c r="G34" s="22"/>
    </row>
    <row r="35" spans="2:8" ht="21" customHeight="1">
      <c r="B35" s="76" t="s">
        <v>350</v>
      </c>
      <c r="C35" s="22">
        <f>SUM(C6:C11)</f>
        <v>72</v>
      </c>
      <c r="D35" s="22">
        <f>SUM(D6:D11)</f>
        <v>27</v>
      </c>
      <c r="E35" s="22">
        <f>SUM(E6:E11)</f>
        <v>5</v>
      </c>
      <c r="F35" s="22">
        <f>SUM(F6:F11)</f>
        <v>4</v>
      </c>
      <c r="G35" s="22">
        <f>SUM(G6:G11)</f>
        <v>0</v>
      </c>
      <c r="H35" s="139"/>
    </row>
    <row r="36" spans="2:8" ht="21" customHeight="1">
      <c r="B36" s="76" t="s">
        <v>351</v>
      </c>
      <c r="C36" s="22">
        <f>SUM(C14:C20)</f>
        <v>0</v>
      </c>
      <c r="D36" s="22">
        <f>SUM(D14:D20)</f>
        <v>9</v>
      </c>
      <c r="E36" s="22">
        <f>SUM(E14:E20)</f>
        <v>28</v>
      </c>
      <c r="F36" s="22">
        <f>SUM(F14:F20)</f>
        <v>35</v>
      </c>
      <c r="G36" s="22">
        <f>SUM(G14:G20)</f>
        <v>18</v>
      </c>
    </row>
    <row r="37" spans="2:8" ht="21" customHeight="1">
      <c r="B37" s="76" t="s">
        <v>352</v>
      </c>
      <c r="C37" s="22">
        <f>SUM(C23:C29)</f>
        <v>4</v>
      </c>
      <c r="D37" s="22">
        <f>SUM(D23:D29)</f>
        <v>13</v>
      </c>
      <c r="E37" s="22">
        <f>SUM(E23:E29)</f>
        <v>19</v>
      </c>
      <c r="F37" s="22">
        <f>SUM(F23:F29)</f>
        <v>41</v>
      </c>
      <c r="G37" s="22">
        <f>SUM(G23:G29)</f>
        <v>9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4D10F-B09D-5241-B143-38D4869B44EC}">
  <dimension ref="A1:M137"/>
  <sheetViews>
    <sheetView workbookViewId="0">
      <selection activeCell="B9" sqref="B9"/>
    </sheetView>
  </sheetViews>
  <sheetFormatPr baseColWidth="10" defaultColWidth="10.83203125" defaultRowHeight="13"/>
  <cols>
    <col min="1" max="1" width="10" style="23" customWidth="1"/>
    <col min="2" max="2" width="92.33203125" style="35" customWidth="1"/>
    <col min="3" max="3" width="31.5" style="35" customWidth="1"/>
    <col min="4" max="4" width="10" style="36" customWidth="1"/>
    <col min="5" max="6" width="5.83203125" style="23" customWidth="1"/>
    <col min="7" max="7" width="88.5" style="3" customWidth="1"/>
    <col min="8" max="8" width="38" style="3" customWidth="1"/>
    <col min="9" max="9" width="9.83203125" style="3" customWidth="1"/>
    <col min="10" max="10" width="26" style="3" customWidth="1"/>
    <col min="11" max="11" width="6.5" style="23" customWidth="1"/>
    <col min="12" max="12" width="13.83203125" style="3" customWidth="1"/>
    <col min="13" max="16384" width="10.83203125" style="3"/>
  </cols>
  <sheetData>
    <row r="1" spans="1:13" s="115" customFormat="1" ht="64" customHeight="1">
      <c r="A1" s="131" t="e" vm="1">
        <v>#VALUE!</v>
      </c>
      <c r="B1" s="131"/>
      <c r="C1" s="131"/>
      <c r="D1" s="131"/>
      <c r="E1" s="114"/>
      <c r="G1" s="114"/>
      <c r="H1" s="116"/>
    </row>
    <row r="2" spans="1:13" s="119" customFormat="1" ht="25">
      <c r="A2" s="117" t="s">
        <v>379</v>
      </c>
      <c r="B2" s="118"/>
      <c r="E2" s="120"/>
      <c r="G2" s="121"/>
      <c r="H2" s="122"/>
    </row>
    <row r="3" spans="1:13" s="128" customFormat="1" ht="25">
      <c r="A3" s="123" t="s">
        <v>382</v>
      </c>
      <c r="B3" s="124"/>
      <c r="C3" s="137" t="s">
        <v>395</v>
      </c>
      <c r="E3" s="127"/>
      <c r="H3" s="126"/>
      <c r="I3" s="128" t="s">
        <v>380</v>
      </c>
    </row>
    <row r="4" spans="1:13" s="41" customFormat="1" ht="39" customHeight="1">
      <c r="A4" s="108" t="s">
        <v>2</v>
      </c>
      <c r="B4" s="109" t="s">
        <v>3</v>
      </c>
      <c r="C4" s="109" t="s">
        <v>185</v>
      </c>
      <c r="D4" s="110" t="s">
        <v>186</v>
      </c>
      <c r="E4" s="38"/>
      <c r="F4" s="38"/>
      <c r="G4" s="39"/>
      <c r="H4" s="39"/>
      <c r="I4" s="39"/>
      <c r="J4" s="39"/>
      <c r="K4" s="40"/>
      <c r="L4" s="39"/>
    </row>
    <row r="5" spans="1:13" ht="21" customHeight="1">
      <c r="A5" s="23" t="s">
        <v>70</v>
      </c>
      <c r="B5" s="35" t="s">
        <v>183</v>
      </c>
      <c r="C5" s="35" t="s">
        <v>184</v>
      </c>
      <c r="D5" s="36">
        <v>8</v>
      </c>
    </row>
    <row r="6" spans="1:13" s="15" customFormat="1" ht="21" customHeight="1">
      <c r="A6" s="23" t="s">
        <v>25</v>
      </c>
      <c r="B6" s="35" t="s">
        <v>26</v>
      </c>
      <c r="C6" s="35" t="s">
        <v>27</v>
      </c>
      <c r="D6" s="36">
        <v>7</v>
      </c>
      <c r="E6" s="23"/>
      <c r="F6" s="23"/>
      <c r="G6" s="3"/>
      <c r="H6" s="3"/>
      <c r="I6" s="3"/>
      <c r="J6" s="3"/>
      <c r="K6" s="23"/>
      <c r="L6" s="3"/>
      <c r="M6" s="3"/>
    </row>
    <row r="7" spans="1:13" ht="21" customHeight="1">
      <c r="A7" s="23" t="s">
        <v>343</v>
      </c>
      <c r="B7" s="35" t="s">
        <v>342</v>
      </c>
      <c r="C7" s="35" t="s">
        <v>264</v>
      </c>
      <c r="D7" s="36">
        <v>8</v>
      </c>
    </row>
    <row r="8" spans="1:13" ht="21" customHeight="1">
      <c r="A8" s="106" t="s">
        <v>429</v>
      </c>
      <c r="B8" s="35" t="s">
        <v>430</v>
      </c>
      <c r="C8" s="105" t="s">
        <v>87</v>
      </c>
      <c r="D8" s="57">
        <v>12</v>
      </c>
      <c r="E8" s="3"/>
      <c r="F8" s="15"/>
      <c r="K8" s="15"/>
      <c r="M8" s="15"/>
    </row>
    <row r="9" spans="1:13" ht="21" customHeight="1"/>
    <row r="10" spans="1:13" ht="21" customHeight="1"/>
    <row r="11" spans="1:13" ht="21" customHeight="1"/>
    <row r="12" spans="1:13" ht="21" customHeight="1"/>
    <row r="13" spans="1:13" ht="21" customHeight="1"/>
    <row r="14" spans="1:13" ht="21" customHeight="1"/>
    <row r="15" spans="1:13" ht="21" customHeight="1"/>
    <row r="16" spans="1:13" ht="21" customHeight="1"/>
    <row r="17" spans="7:7" ht="21" customHeight="1"/>
    <row r="18" spans="7:7" ht="21" customHeight="1"/>
    <row r="19" spans="7:7" ht="21" customHeight="1"/>
    <row r="20" spans="7:7" ht="21" customHeight="1"/>
    <row r="21" spans="7:7" ht="21" customHeight="1"/>
    <row r="22" spans="7:7" ht="21" customHeight="1"/>
    <row r="23" spans="7:7" ht="21" customHeight="1"/>
    <row r="24" spans="7:7" ht="21" customHeight="1"/>
    <row r="25" spans="7:7" ht="21" customHeight="1"/>
    <row r="26" spans="7:7" ht="21" customHeight="1"/>
    <row r="27" spans="7:7" ht="21" customHeight="1"/>
    <row r="28" spans="7:7" ht="21" customHeight="1"/>
    <row r="29" spans="7:7" ht="21" customHeight="1"/>
    <row r="30" spans="7:7" ht="21" customHeight="1"/>
    <row r="31" spans="7:7" ht="21" customHeight="1">
      <c r="G31" s="16"/>
    </row>
    <row r="32" spans="7:7" ht="21" customHeight="1"/>
    <row r="33" spans="1:13" ht="21" customHeight="1"/>
    <row r="34" spans="1:13" ht="21" customHeight="1"/>
    <row r="35" spans="1:13" ht="21" customHeight="1"/>
    <row r="36" spans="1:13" ht="21" customHeight="1"/>
    <row r="37" spans="1:13" s="31" customFormat="1" ht="21" customHeight="1">
      <c r="A37" s="23"/>
      <c r="B37" s="35"/>
      <c r="C37" s="35"/>
      <c r="D37" s="36"/>
      <c r="E37" s="23"/>
      <c r="F37" s="23"/>
      <c r="G37" s="3"/>
      <c r="H37" s="3"/>
      <c r="I37" s="3"/>
      <c r="J37" s="3"/>
      <c r="K37" s="23"/>
      <c r="L37" s="3"/>
      <c r="M37" s="3"/>
    </row>
    <row r="38" spans="1:13" ht="21" customHeight="1"/>
    <row r="39" spans="1:13" ht="21" customHeight="1"/>
    <row r="40" spans="1:13" ht="21" customHeight="1">
      <c r="H40" s="16"/>
    </row>
    <row r="41" spans="1:13" ht="21" customHeight="1"/>
    <row r="42" spans="1:13" ht="21" customHeight="1">
      <c r="G42" s="16"/>
    </row>
    <row r="43" spans="1:13" ht="21" customHeight="1"/>
    <row r="44" spans="1:13" ht="21" customHeight="1"/>
    <row r="45" spans="1:13" ht="21" customHeight="1"/>
    <row r="46" spans="1:13" ht="21" customHeight="1"/>
    <row r="47" spans="1:13" ht="21" customHeight="1"/>
    <row r="48" spans="1:13" ht="21" customHeight="1"/>
    <row r="49" spans="1:13" ht="21" customHeight="1"/>
    <row r="50" spans="1:13" ht="21" customHeight="1"/>
    <row r="51" spans="1:13" ht="21" customHeight="1"/>
    <row r="52" spans="1:13" s="31" customFormat="1" ht="21" customHeight="1">
      <c r="A52" s="23"/>
      <c r="B52" s="35"/>
      <c r="C52" s="35"/>
      <c r="D52" s="36"/>
      <c r="E52" s="23"/>
      <c r="F52" s="23"/>
      <c r="G52" s="3"/>
      <c r="H52" s="3"/>
      <c r="I52" s="3"/>
      <c r="J52" s="3"/>
      <c r="K52" s="23"/>
      <c r="L52" s="3"/>
      <c r="M52" s="3"/>
    </row>
    <row r="53" spans="1:13" ht="21" customHeight="1"/>
    <row r="54" spans="1:13" ht="21" customHeight="1"/>
    <row r="55" spans="1:13" ht="21" customHeight="1"/>
    <row r="56" spans="1:13" ht="21" customHeight="1"/>
    <row r="57" spans="1:13" ht="21" customHeight="1"/>
    <row r="58" spans="1:13" ht="21" customHeight="1"/>
    <row r="59" spans="1:13" ht="21" customHeight="1"/>
    <row r="60" spans="1:13" ht="21" customHeight="1"/>
    <row r="61" spans="1:13" ht="21" customHeight="1"/>
    <row r="62" spans="1:13" ht="21" customHeight="1"/>
    <row r="63" spans="1:13" ht="21" customHeight="1"/>
    <row r="64" spans="1:13" ht="21" customHeight="1">
      <c r="H64" s="16"/>
    </row>
    <row r="65" spans="7:8" ht="21" customHeight="1"/>
    <row r="66" spans="7:8" ht="21" customHeight="1"/>
    <row r="67" spans="7:8" ht="21" customHeight="1"/>
    <row r="68" spans="7:8" ht="21" customHeight="1"/>
    <row r="69" spans="7:8" ht="21" customHeight="1"/>
    <row r="70" spans="7:8" ht="21" customHeight="1"/>
    <row r="71" spans="7:8" ht="21" customHeight="1">
      <c r="H71" s="16"/>
    </row>
    <row r="72" spans="7:8" ht="21" customHeight="1"/>
    <row r="73" spans="7:8" ht="21" customHeight="1"/>
    <row r="74" spans="7:8" ht="21" customHeight="1"/>
    <row r="75" spans="7:8" ht="21" customHeight="1">
      <c r="G75" s="16"/>
    </row>
    <row r="76" spans="7:8" ht="21" customHeight="1">
      <c r="G76" s="16"/>
    </row>
    <row r="77" spans="7:8" ht="21" customHeight="1"/>
    <row r="78" spans="7:8" ht="21" customHeight="1"/>
    <row r="79" spans="7:8" ht="21" customHeight="1"/>
    <row r="80" spans="7:8" ht="21" customHeight="1"/>
    <row r="81" spans="1:11" ht="21" customHeight="1"/>
    <row r="82" spans="1:11" ht="21" customHeight="1"/>
    <row r="83" spans="1:11" ht="21" customHeight="1"/>
    <row r="84" spans="1:11" ht="21" customHeight="1"/>
    <row r="85" spans="1:11" ht="21" customHeight="1"/>
    <row r="86" spans="1:11" ht="21" customHeight="1"/>
    <row r="87" spans="1:11" ht="21" customHeight="1"/>
    <row r="88" spans="1:11" ht="21" customHeight="1"/>
    <row r="89" spans="1:11" s="18" customFormat="1" ht="21" customHeight="1">
      <c r="A89" s="19"/>
      <c r="B89" s="102"/>
      <c r="C89" s="102"/>
      <c r="D89" s="58"/>
      <c r="E89" s="19"/>
      <c r="F89" s="19"/>
      <c r="K89" s="19"/>
    </row>
    <row r="90" spans="1:11" ht="21" customHeight="1">
      <c r="A90" s="25"/>
      <c r="B90" s="103"/>
      <c r="C90" s="103"/>
      <c r="D90" s="37"/>
      <c r="E90" s="28"/>
      <c r="F90" s="28"/>
      <c r="G90" s="32"/>
    </row>
    <row r="95" spans="1:11" s="18" customFormat="1" ht="21" customHeight="1">
      <c r="A95" s="19"/>
      <c r="B95" s="102"/>
      <c r="C95" s="102"/>
      <c r="D95" s="58"/>
      <c r="E95" s="19"/>
      <c r="F95" s="19"/>
      <c r="K95" s="19"/>
    </row>
    <row r="96" spans="1:11" s="33" customFormat="1" ht="21" customHeight="1">
      <c r="A96" s="27"/>
      <c r="B96" s="104"/>
      <c r="C96" s="104"/>
      <c r="D96" s="59"/>
      <c r="E96" s="27"/>
      <c r="F96" s="27"/>
      <c r="K96" s="27"/>
    </row>
    <row r="97" spans="1:11" s="33" customFormat="1" ht="21" customHeight="1">
      <c r="A97" s="107"/>
      <c r="B97" s="104"/>
      <c r="C97" s="104"/>
      <c r="D97" s="60"/>
      <c r="E97" s="27"/>
      <c r="F97" s="27"/>
      <c r="K97" s="27"/>
    </row>
    <row r="98" spans="1:11" s="33" customFormat="1" ht="21" customHeight="1">
      <c r="A98" s="27"/>
      <c r="B98" s="104"/>
      <c r="C98" s="104"/>
      <c r="D98" s="59"/>
      <c r="E98" s="27"/>
      <c r="F98" s="27"/>
      <c r="K98" s="27"/>
    </row>
    <row r="99" spans="1:11" s="33" customFormat="1" ht="21" customHeight="1">
      <c r="A99" s="27"/>
      <c r="B99" s="104"/>
      <c r="C99" s="104"/>
      <c r="D99" s="59"/>
      <c r="E99" s="27"/>
      <c r="F99" s="27"/>
      <c r="K99" s="27"/>
    </row>
    <row r="100" spans="1:11" s="33" customFormat="1" ht="21" customHeight="1">
      <c r="A100" s="27"/>
      <c r="B100" s="104"/>
      <c r="C100" s="104"/>
      <c r="D100" s="59"/>
      <c r="E100" s="27"/>
      <c r="F100" s="27"/>
      <c r="K100" s="27"/>
    </row>
    <row r="101" spans="1:11" s="33" customFormat="1" ht="21" customHeight="1">
      <c r="A101" s="27"/>
      <c r="B101" s="104"/>
      <c r="C101" s="104"/>
      <c r="D101" s="59"/>
      <c r="E101" s="27"/>
      <c r="F101" s="27"/>
      <c r="K101" s="27"/>
    </row>
    <row r="102" spans="1:11" s="33" customFormat="1" ht="21" customHeight="1">
      <c r="A102" s="27"/>
      <c r="B102" s="104"/>
      <c r="C102" s="104"/>
      <c r="D102" s="59"/>
      <c r="E102" s="27"/>
      <c r="F102" s="27"/>
      <c r="K102" s="27"/>
    </row>
    <row r="103" spans="1:11" s="33" customFormat="1" ht="21" customHeight="1">
      <c r="A103" s="27"/>
      <c r="B103" s="104"/>
      <c r="C103" s="104"/>
      <c r="D103" s="59"/>
      <c r="E103" s="27"/>
      <c r="F103" s="27"/>
      <c r="K103" s="27"/>
    </row>
    <row r="104" spans="1:11" s="33" customFormat="1" ht="21" customHeight="1">
      <c r="A104" s="27"/>
      <c r="B104" s="104"/>
      <c r="C104" s="104"/>
      <c r="D104" s="59"/>
      <c r="E104" s="27"/>
      <c r="F104" s="27"/>
      <c r="K104" s="27"/>
    </row>
    <row r="105" spans="1:11" s="33" customFormat="1" ht="21" customHeight="1">
      <c r="A105" s="27"/>
      <c r="B105" s="104"/>
      <c r="C105" s="104"/>
      <c r="D105" s="59"/>
      <c r="E105" s="27"/>
      <c r="F105" s="27"/>
      <c r="K105" s="27"/>
    </row>
    <row r="106" spans="1:11" s="33" customFormat="1" ht="21" customHeight="1">
      <c r="A106" s="27"/>
      <c r="B106" s="104"/>
      <c r="C106" s="104"/>
      <c r="D106" s="59"/>
      <c r="E106" s="27"/>
      <c r="F106" s="27"/>
      <c r="K106" s="27"/>
    </row>
    <row r="107" spans="1:11" s="33" customFormat="1" ht="21" customHeight="1">
      <c r="A107" s="27"/>
      <c r="B107" s="104"/>
      <c r="C107" s="104"/>
      <c r="D107" s="59"/>
      <c r="E107" s="27"/>
      <c r="F107" s="27"/>
      <c r="K107" s="27"/>
    </row>
    <row r="108" spans="1:11" s="33" customFormat="1" ht="21" customHeight="1">
      <c r="A108" s="27"/>
      <c r="B108" s="104"/>
      <c r="C108" s="104"/>
      <c r="D108" s="59"/>
      <c r="E108" s="27"/>
      <c r="F108" s="27"/>
      <c r="K108" s="27"/>
    </row>
    <row r="109" spans="1:11" s="33" customFormat="1" ht="21" customHeight="1">
      <c r="A109" s="27"/>
      <c r="B109" s="104"/>
      <c r="C109" s="104"/>
      <c r="D109" s="59"/>
      <c r="E109" s="27"/>
      <c r="F109" s="27"/>
      <c r="K109" s="27"/>
    </row>
    <row r="110" spans="1:11" s="33" customFormat="1" ht="21" customHeight="1">
      <c r="A110" s="27"/>
      <c r="B110" s="104"/>
      <c r="C110" s="104"/>
      <c r="D110" s="59"/>
      <c r="E110" s="27"/>
      <c r="F110" s="27"/>
      <c r="K110" s="27"/>
    </row>
    <row r="111" spans="1:11" s="33" customFormat="1" ht="21" customHeight="1">
      <c r="A111" s="27"/>
      <c r="B111" s="104"/>
      <c r="C111" s="104"/>
      <c r="D111" s="59"/>
      <c r="E111" s="27"/>
      <c r="F111" s="27"/>
      <c r="K111" s="27"/>
    </row>
    <row r="112" spans="1:11" s="33" customFormat="1" ht="21" customHeight="1">
      <c r="A112" s="27"/>
      <c r="B112" s="104"/>
      <c r="C112" s="104"/>
      <c r="D112" s="59"/>
      <c r="E112" s="27"/>
      <c r="F112" s="27"/>
      <c r="K112" s="27"/>
    </row>
    <row r="113" spans="1:11" s="33" customFormat="1" ht="21" customHeight="1">
      <c r="A113" s="27"/>
      <c r="B113" s="104"/>
      <c r="C113" s="104"/>
      <c r="D113" s="59"/>
      <c r="E113" s="27"/>
      <c r="F113" s="27"/>
      <c r="K113" s="27"/>
    </row>
    <row r="114" spans="1:11" s="33" customFormat="1" ht="21" customHeight="1">
      <c r="A114" s="27"/>
      <c r="B114" s="104"/>
      <c r="C114" s="104"/>
      <c r="D114" s="59"/>
      <c r="E114" s="27"/>
      <c r="F114" s="27"/>
      <c r="K114" s="27"/>
    </row>
    <row r="115" spans="1:11" s="33" customFormat="1" ht="21" customHeight="1">
      <c r="A115" s="27"/>
      <c r="B115" s="104"/>
      <c r="C115" s="104"/>
      <c r="D115" s="59"/>
      <c r="E115" s="27"/>
      <c r="F115" s="27"/>
      <c r="K115" s="27"/>
    </row>
    <row r="116" spans="1:11" s="33" customFormat="1" ht="21" customHeight="1">
      <c r="A116" s="27"/>
      <c r="B116" s="104"/>
      <c r="C116" s="104"/>
      <c r="D116" s="59"/>
      <c r="E116" s="27"/>
      <c r="F116" s="27"/>
      <c r="K116" s="27"/>
    </row>
    <row r="117" spans="1:11" s="33" customFormat="1" ht="21" customHeight="1">
      <c r="A117" s="27"/>
      <c r="B117" s="104"/>
      <c r="C117" s="104"/>
      <c r="D117" s="59"/>
      <c r="E117" s="27"/>
      <c r="F117" s="27"/>
      <c r="K117" s="27"/>
    </row>
    <row r="118" spans="1:11" s="33" customFormat="1" ht="21" customHeight="1">
      <c r="A118" s="27"/>
      <c r="B118" s="104"/>
      <c r="C118" s="104"/>
      <c r="D118" s="59"/>
      <c r="E118" s="27"/>
      <c r="F118" s="27"/>
      <c r="K118" s="27"/>
    </row>
    <row r="119" spans="1:11" s="33" customFormat="1" ht="21" customHeight="1">
      <c r="A119" s="27"/>
      <c r="B119" s="104"/>
      <c r="C119" s="104"/>
      <c r="D119" s="59"/>
      <c r="E119" s="27"/>
      <c r="F119" s="27"/>
      <c r="K119" s="27"/>
    </row>
    <row r="120" spans="1:11" s="33" customFormat="1" ht="21" customHeight="1">
      <c r="A120" s="27"/>
      <c r="B120" s="104"/>
      <c r="C120" s="104"/>
      <c r="D120" s="59"/>
      <c r="E120" s="27"/>
      <c r="F120" s="27"/>
      <c r="K120" s="27"/>
    </row>
    <row r="121" spans="1:11" s="33" customFormat="1" ht="21" customHeight="1">
      <c r="A121" s="27"/>
      <c r="B121" s="104"/>
      <c r="C121" s="104"/>
      <c r="D121" s="59"/>
      <c r="E121" s="26"/>
      <c r="F121" s="27"/>
      <c r="K121" s="27"/>
    </row>
    <row r="122" spans="1:11" s="33" customFormat="1" ht="21" customHeight="1">
      <c r="A122" s="27"/>
      <c r="B122" s="104"/>
      <c r="C122" s="104"/>
      <c r="D122" s="59"/>
      <c r="E122" s="26"/>
      <c r="F122" s="27"/>
      <c r="K122" s="27"/>
    </row>
    <row r="123" spans="1:11" s="33" customFormat="1" ht="21" customHeight="1">
      <c r="A123" s="27"/>
      <c r="B123" s="104"/>
      <c r="C123" s="104"/>
      <c r="D123" s="59"/>
      <c r="E123" s="27"/>
      <c r="F123" s="27"/>
      <c r="K123" s="27"/>
    </row>
    <row r="124" spans="1:11" s="33" customFormat="1" ht="21" customHeight="1">
      <c r="A124" s="27"/>
      <c r="B124" s="104"/>
      <c r="C124" s="104"/>
      <c r="D124" s="59"/>
      <c r="E124" s="27"/>
      <c r="F124" s="27"/>
      <c r="K124" s="27"/>
    </row>
    <row r="125" spans="1:11" s="33" customFormat="1" ht="21" customHeight="1">
      <c r="A125" s="27"/>
      <c r="B125" s="104"/>
      <c r="C125" s="104"/>
      <c r="D125" s="59"/>
      <c r="E125" s="27"/>
      <c r="F125" s="27"/>
      <c r="K125" s="27"/>
    </row>
    <row r="126" spans="1:11" s="33" customFormat="1" ht="21" customHeight="1">
      <c r="A126" s="27"/>
      <c r="B126" s="104"/>
      <c r="C126" s="104"/>
      <c r="D126" s="59"/>
      <c r="E126" s="27"/>
      <c r="F126" s="27"/>
      <c r="K126" s="27"/>
    </row>
    <row r="127" spans="1:11" s="33" customFormat="1" ht="21" customHeight="1">
      <c r="A127" s="27"/>
      <c r="B127" s="104"/>
      <c r="C127" s="104"/>
      <c r="D127" s="59"/>
      <c r="E127" s="27"/>
      <c r="F127" s="27"/>
      <c r="K127" s="27"/>
    </row>
    <row r="128" spans="1:11" s="33" customFormat="1" ht="21" customHeight="1">
      <c r="A128" s="27"/>
      <c r="B128" s="104"/>
      <c r="C128" s="104"/>
      <c r="D128" s="59"/>
      <c r="E128" s="27"/>
      <c r="F128" s="27"/>
      <c r="K128" s="27"/>
    </row>
    <row r="129" spans="1:11" s="33" customFormat="1" ht="21" customHeight="1">
      <c r="A129" s="27"/>
      <c r="B129" s="104"/>
      <c r="C129" s="104"/>
      <c r="D129" s="59"/>
      <c r="E129" s="27"/>
      <c r="F129" s="27"/>
      <c r="K129" s="27"/>
    </row>
    <row r="131" spans="1:11" ht="21" customHeight="1">
      <c r="A131" s="25"/>
      <c r="B131" s="32"/>
      <c r="C131" s="32"/>
      <c r="D131" s="28"/>
      <c r="E131" s="17"/>
      <c r="F131" s="17"/>
      <c r="J131" s="34"/>
    </row>
    <row r="132" spans="1:11" ht="21" customHeight="1">
      <c r="B132" s="32"/>
      <c r="C132" s="32"/>
      <c r="E132" s="17"/>
      <c r="F132" s="17"/>
      <c r="G132" s="2"/>
      <c r="I132" s="2"/>
      <c r="J132" s="32"/>
    </row>
    <row r="133" spans="1:11" ht="21" customHeight="1">
      <c r="G133" s="33"/>
    </row>
    <row r="134" spans="1:11" ht="21" customHeight="1">
      <c r="A134" s="3"/>
      <c r="D134" s="34"/>
      <c r="E134" s="3"/>
      <c r="F134" s="3"/>
    </row>
    <row r="135" spans="1:11" ht="21" customHeight="1">
      <c r="A135" s="3"/>
      <c r="D135" s="34"/>
      <c r="E135" s="3"/>
      <c r="F135" s="3"/>
    </row>
    <row r="136" spans="1:11" ht="21" customHeight="1"/>
    <row r="137" spans="1:11" ht="21" customHeight="1">
      <c r="A137" s="3"/>
      <c r="D137" s="34"/>
      <c r="E137" s="3"/>
      <c r="F137" s="3"/>
      <c r="G137" s="29"/>
    </row>
  </sheetData>
  <mergeCells count="1">
    <mergeCell ref="A1:D1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041F6-8E34-B642-A289-3A042C807238}">
  <dimension ref="A1"/>
  <sheetViews>
    <sheetView workbookViewId="0">
      <selection activeCell="K25" sqref="K25"/>
    </sheetView>
  </sheetViews>
  <sheetFormatPr baseColWidth="10" defaultRowHeight="16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32E61F20A684FA346A71C92841F88" ma:contentTypeVersion="13" ma:contentTypeDescription="Crée un document." ma:contentTypeScope="" ma:versionID="c2a37f1cee214bbc27420992c61d5a21">
  <xsd:schema xmlns:xsd="http://www.w3.org/2001/XMLSchema" xmlns:xs="http://www.w3.org/2001/XMLSchema" xmlns:p="http://schemas.microsoft.com/office/2006/metadata/properties" xmlns:ns2="76489d24-440e-489a-8fc1-68d6142e35ec" xmlns:ns3="1ddbbe26-332e-4115-b1c0-e4f7633b1451" targetNamespace="http://schemas.microsoft.com/office/2006/metadata/properties" ma:root="true" ma:fieldsID="f3c8148707c9505c8043ee0a0592ab89" ns2:_="" ns3:_="">
    <xsd:import namespace="76489d24-440e-489a-8fc1-68d6142e35ec"/>
    <xsd:import namespace="1ddbbe26-332e-4115-b1c0-e4f7633b14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89d24-440e-489a-8fc1-68d6142e3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35cf7458-f643-4643-8e25-d2f45fafa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bbe26-332e-4115-b1c0-e4f7633b14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de8d79-65e4-4a32-a0c4-337390739731}" ma:internalName="TaxCatchAll" ma:showField="CatchAllData" ma:web="1ddbbe26-332e-4115-b1c0-e4f7633b14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dbbe26-332e-4115-b1c0-e4f7633b1451" xsi:nil="true"/>
    <lcf76f155ced4ddcb4097134ff3c332f xmlns="76489d24-440e-489a-8fc1-68d6142e35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03F54C5-43A1-453F-BEFA-0ED00EC9F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D12B70-6E5C-4878-A304-AADDD67F9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489d24-440e-489a-8fc1-68d6142e35ec"/>
    <ds:schemaRef ds:uri="1ddbbe26-332e-4115-b1c0-e4f7633b14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B4D4AC-28DD-4E8B-9ABA-8C02DD51116D}">
  <ds:schemaRefs>
    <ds:schemaRef ds:uri="http://purl.org/dc/terms/"/>
    <ds:schemaRef ds:uri="http://schemas.microsoft.com/office/2006/documentManagement/types"/>
    <ds:schemaRef ds:uri="1ddbbe26-332e-4115-b1c0-e4f7633b1451"/>
    <ds:schemaRef ds:uri="http://schemas.openxmlformats.org/package/2006/metadata/core-properties"/>
    <ds:schemaRef ds:uri="76489d24-440e-489a-8fc1-68d6142e35ec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aafaab04-5001-4ff1-9777-07f9c6f4fb6b}" enabled="1" method="Standard" siteId="{b5f16c28-1cde-4b7e-8f6a-e9fdafad60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Séminaires FARP</vt:lpstr>
      <vt:lpstr>Conférences FARP</vt:lpstr>
      <vt:lpstr>Modules FARP FEA</vt:lpstr>
      <vt:lpstr>Supervision FARP</vt:lpstr>
      <vt:lpstr>Autres instituts</vt:lpstr>
      <vt:lpstr>'Séminaires FARP'!Zone_d_impression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responsable</cp:lastModifiedBy>
  <dcterms:created xsi:type="dcterms:W3CDTF">2022-09-12T15:45:05Z</dcterms:created>
  <dcterms:modified xsi:type="dcterms:W3CDTF">2026-06-29T16:42:21Z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0x01010036632E61F20A684FA346A71C92841F88</vt:lpwstr>
  </property>
  <property fmtid="{D5CDD505-2E9C-101B-9397-08002B2CF9AE}" pid="3" name="MediaServiceImageTags">
    <vt:lpwstr/>
  </property>
  <property fmtid="{D5CDD505-2E9C-101B-9397-08002B2CF9AE}" pid="4" name="Order">
    <vt:r8>2764400</vt:r8>
  </property>
</Properties>
</file>